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EB59A90E-B58D-407A-A38A-40B2CCD801B2}" xr6:coauthVersionLast="31" xr6:coauthVersionMax="31" xr10:uidLastSave="{00000000-0000-0000-0000-000000000000}"/>
  <bookViews>
    <workbookView xWindow="750" yWindow="-120" windowWidth="15030" windowHeight="8370" xr2:uid="{00000000-000D-0000-FFFF-FFFF00000000}"/>
  </bookViews>
  <sheets>
    <sheet name="Jahresarbeitszeittabelle" sheetId="1" r:id="rId1"/>
  </sheets>
  <definedNames>
    <definedName name="_xlnm.Print_Area" localSheetId="0">Jahresarbeitszeittabelle!$B$1:$L$140</definedName>
    <definedName name="_xlnm.Print_Titles" localSheetId="0">Jahresarbeitszeittabelle!$1:$5</definedName>
  </definedNames>
  <calcPr calcId="179017"/>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<sst xmlns="http://schemas.openxmlformats.org/spreadsheetml/2006/main" count="265" uniqueCount="67">
  <si>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Zeiterfassungskarte für Mitarbeiter</t>
  </si>
  <si>
    <t>Name des Mitarbeiters:</t>
  </si>
  <si>
    <t>Vorgesetzter:</t>
  </si>
  <si>
    <t>Januar</t>
  </si>
  <si>
    <t>Montag</t>
  </si>
  <si>
    <t>Dienstag</t>
  </si>
  <si>
    <t>Mittwoch</t>
  </si>
  <si>
    <t>Donnerstag</t>
  </si>
  <si>
    <t>Freitag</t>
  </si>
  <si>
    <t>Samstag</t>
  </si>
  <si>
    <t>Sonntag</t>
  </si>
  <si>
    <t>Wöchentliche Stunden gesamt</t>
  </si>
  <si>
    <t>Summe Jan: Reguläre Arbeitsstunden</t>
  </si>
  <si>
    <t>Februar</t>
  </si>
  <si>
    <t>Summe Feb: Reguläre Arbeitsstunden</t>
  </si>
  <si>
    <t>März</t>
  </si>
  <si>
    <t>Summe Mrz: Reguläre Arbeitsstunden</t>
  </si>
  <si>
    <t>April</t>
  </si>
  <si>
    <t>Summe Apr: Reguläre Arbeitsstunden</t>
  </si>
  <si>
    <t>Mai</t>
  </si>
  <si>
    <t>Summe Mai: Reguläre Arbeitsstunden</t>
  </si>
  <si>
    <t>Juni</t>
  </si>
  <si>
    <t>Summe Jun: Reguläre Arbeitsstunden</t>
  </si>
  <si>
    <t>Juli</t>
  </si>
  <si>
    <t>Summe Jul: Reguläre Arbeitsstunden</t>
  </si>
  <si>
    <t>August</t>
  </si>
  <si>
    <t>Summe Aug: Reguläre Arbeitsstunden</t>
  </si>
  <si>
    <t>September</t>
  </si>
  <si>
    <t>Summe Sep: Reguläre Arbeitsstunden</t>
  </si>
  <si>
    <t>Oktober</t>
  </si>
  <si>
    <t>Summe Okt: Reguläre Arbeitsstunden</t>
  </si>
  <si>
    <t>November</t>
  </si>
  <si>
    <t>Summe Nov: Reguläre Arbeitsstunden</t>
  </si>
  <si>
    <t>Dezember</t>
  </si>
  <si>
    <t>Summe Dez: Reguläre Arbeitsstunden</t>
  </si>
  <si>
    <t>Woche 1</t>
  </si>
  <si>
    <t>E-Mail:</t>
  </si>
  <si>
    <t>Telefon:</t>
  </si>
  <si>
    <t>Überstunden</t>
  </si>
  <si>
    <t>Summe Jan: Überstunden</t>
  </si>
  <si>
    <t>Summe Feb: Überstunden</t>
  </si>
  <si>
    <t>Summe Mrz: Überstunden</t>
  </si>
  <si>
    <t>Summe Apr: Überstunden</t>
  </si>
  <si>
    <t>Summe Mai: Überstunden</t>
  </si>
  <si>
    <t>Summe Jun: Überstunden</t>
  </si>
  <si>
    <t>Summe Jul: Überstunden</t>
  </si>
  <si>
    <t>Summe Aug: Überstunden</t>
  </si>
  <si>
    <t>Summe Sep: Überstunden</t>
  </si>
  <si>
    <t>Summe Okt: Überstunden</t>
  </si>
  <si>
    <t>Summe Nov: Überstunden</t>
  </si>
  <si>
    <t>Summe Dez: Überstunden</t>
  </si>
  <si>
    <t>Woche 2</t>
  </si>
  <si>
    <t xml:space="preserve">Überstunden </t>
  </si>
  <si>
    <t>Summen Jahr bis Datum:</t>
  </si>
  <si>
    <t>Reguläre Std.:</t>
  </si>
  <si>
    <t>Woche 3</t>
  </si>
  <si>
    <t xml:space="preserve">Überstunden  </t>
  </si>
  <si>
    <t>Überstunden:</t>
  </si>
  <si>
    <t>Woche 4</t>
  </si>
  <si>
    <t xml:space="preserve">Überstunden   </t>
  </si>
  <si>
    <t>Summe:</t>
  </si>
  <si>
    <t>Woche 5</t>
  </si>
  <si>
    <t xml:space="preserve">Überstunden    </t>
  </si>
  <si>
    <r>
      <t xml:space="preserve">Januar, Februar, März      </t>
    </r>
    <r>
      <rPr>
        <sz val="11"/>
        <color theme="0"/>
        <rFont val="Century Gothic"/>
        <family val="2"/>
        <scheme val="minor"/>
      </rPr>
      <t>Zeiterfassungskarte für Mitarbeiter: Täglich, wöchentlich, monatlich, jährlich</t>
    </r>
  </si>
  <si>
    <r>
      <t xml:space="preserve">April, Mai, Juni      </t>
    </r>
    <r>
      <rPr>
        <sz val="11"/>
        <color theme="0"/>
        <rFont val="Century Gothic"/>
        <family val="2"/>
        <scheme val="minor"/>
      </rPr>
      <t>Zeiterfassungskarte für Mitarbeiter: Täglich, wöchentlich, monatlich, jährlich</t>
    </r>
  </si>
  <si>
    <r>
      <t xml:space="preserve">Juli, August, September      </t>
    </r>
    <r>
      <rPr>
        <sz val="11"/>
        <color theme="0"/>
        <rFont val="Century Gothic"/>
        <family val="2"/>
        <scheme val="minor"/>
      </rPr>
      <t>Zeiterfassungskarte für Mitarbeiter: Täglich, wöchentlich, monatlich, jährlich</t>
    </r>
  </si>
  <si>
    <r>
      <t xml:space="preserve">Oktober, November, Dezember      </t>
    </r>
    <r>
      <rPr>
        <sz val="11"/>
        <color theme="0"/>
        <rFont val="Century Gothic"/>
        <family val="2"/>
        <scheme val="minor"/>
      </rPr>
      <t>Zeiterfassungskarte für Mitarbeiter: Täglich, wöchentlich, monatlich, jährlich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</si>
</sst>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30" x14ac:knownFonts="1">
    <font>
      <sz val="10"/>
      <name val="Arial"/>
      <family val="2"/>
    </font>
    <font>
      <sz val="11"/>
      <color theme="1"/>
      <name val="Century Gothic"/>
      <family val="2"/>
      <scheme val="minor"/>
    </font>
    <font>
      <sz val="8"/>
      <name val="Arial"/>
      <family val="2"/>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
      <sz val="26"/>
      <name val="Century Gothic"/>
      <family val="2"/>
      <scheme val="major"/>
    </font>
    <font>
      <sz val="9"/>
      <name val="Century Gothic"/>
      <family val="2"/>
      <scheme val="minor"/>
    </font>
    <font>
      <b/>
      <sz val="9"/>
      <name val="Century Gothic"/>
      <family val="2"/>
      <scheme val="minor"/>
    </font>
    <font>
      <b/>
      <sz val="14"/>
      <color theme="0"/>
      <name val="Century Gothic"/>
      <family val="2"/>
      <scheme val="major"/>
    </font>
    <font>
      <sz val="14"/>
      <color indexed="9"/>
      <name val="Century Gothic"/>
      <family val="2"/>
      <scheme val="minor"/>
    </font>
    <font>
      <b/>
      <sz val="11"/>
      <name val="Century Gothic"/>
      <family val="2"/>
      <scheme val="major"/>
    </font>
    <font>
      <b/>
      <sz val="9"/>
      <name val="Century Gothic"/>
      <family val="2"/>
      <scheme val="major"/>
    </font>
    <font>
      <b/>
      <sz val="9"/>
      <color theme="0"/>
      <name val="Century Gothic"/>
      <family val="2"/>
      <scheme val="minor"/>
    </font>
    <font>
      <sz val="14"/>
      <name val="Century Gothic"/>
      <family val="2"/>
      <scheme val="minor"/>
    </font>
    <font>
      <sz val="14"/>
      <color theme="0"/>
      <name val="Century Gothic"/>
      <family val="2"/>
      <scheme val="major"/>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0" fontId="3" fillId="0" borderId="0" applyNumberFormat="0" applyFill="0" applyBorder="0" applyAlignment="0" applyProtection="0"/>
    <xf numFmtId="0" fontId="4" fillId="0" borderId="12" applyNumberFormat="0" applyFill="0" applyAlignment="0" applyProtection="0"/>
    <xf numFmtId="0" fontId="5" fillId="0" borderId="13" applyNumberFormat="0" applyFill="0" applyAlignment="0" applyProtection="0"/>
    <xf numFmtId="0" fontId="6" fillId="0" borderId="14"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10" fillId="10" borderId="15" applyNumberFormat="0" applyAlignment="0" applyProtection="0"/>
    <xf numFmtId="0" fontId="11" fillId="11" borderId="16" applyNumberFormat="0" applyAlignment="0" applyProtection="0"/>
    <xf numFmtId="0" fontId="12" fillId="11" borderId="15" applyNumberFormat="0" applyAlignment="0" applyProtection="0"/>
    <xf numFmtId="0" fontId="13" fillId="0" borderId="17" applyNumberFormat="0" applyFill="0" applyAlignment="0" applyProtection="0"/>
    <xf numFmtId="0" fontId="14" fillId="12" borderId="18" applyNumberFormat="0" applyAlignment="0" applyProtection="0"/>
    <xf numFmtId="0" fontId="15" fillId="0" borderId="0" applyNumberFormat="0" applyFill="0" applyBorder="0" applyAlignment="0" applyProtection="0"/>
    <xf numFmtId="0" fontId="19" fillId="13" borderId="19" applyNumberFormat="0" applyFont="0" applyAlignment="0" applyProtection="0"/>
    <xf numFmtId="0" fontId="16" fillId="0" borderId="0" applyNumberFormat="0" applyFill="0" applyBorder="0" applyAlignment="0" applyProtection="0"/>
    <xf numFmtId="0" fontId="17" fillId="0" borderId="20" applyNumberFormat="0" applyFill="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7">
    <xf numFmtId="0" fontId="0" fillId="0" borderId="0" xfId="0"/>
    <xf numFmtId="0" fontId="21" fillId="2" borderId="0" xfId="0" applyFont="1" applyFill="1" applyBorder="1"/>
    <xf numFmtId="0" fontId="21" fillId="2" borderId="0" xfId="0" applyNumberFormat="1" applyFont="1" applyFill="1" applyBorder="1" applyAlignment="1">
      <alignment horizontal="left"/>
    </xf>
    <xf numFmtId="0" fontId="21" fillId="2" borderId="1" xfId="0" applyNumberFormat="1" applyFont="1" applyFill="1" applyBorder="1" applyAlignment="1">
      <alignment horizontal="left"/>
    </xf>
    <xf numFmtId="0" fontId="21" fillId="2" borderId="0" xfId="0" applyFont="1" applyFill="1" applyBorder="1" applyAlignment="1">
      <alignment horizontal="left" indent="3"/>
    </xf>
    <xf numFmtId="0" fontId="21" fillId="2" borderId="1" xfId="0" applyFont="1" applyFill="1" applyBorder="1" applyAlignment="1">
      <alignment horizontal="left"/>
    </xf>
    <xf numFmtId="0" fontId="21" fillId="2" borderId="0" xfId="0" applyFont="1" applyFill="1" applyBorder="1" applyAlignment="1">
      <alignment horizontal="left"/>
    </xf>
    <xf numFmtId="0" fontId="21" fillId="2" borderId="2" xfId="0" applyNumberFormat="1" applyFont="1" applyFill="1" applyBorder="1" applyAlignment="1">
      <alignment horizontal="left"/>
    </xf>
    <xf numFmtId="0" fontId="21" fillId="2" borderId="2" xfId="0" applyFont="1" applyFill="1" applyBorder="1" applyAlignment="1">
      <alignment horizontal="left"/>
    </xf>
    <xf numFmtId="0" fontId="21" fillId="2" borderId="0" xfId="0" applyFont="1" applyFill="1" applyBorder="1" applyAlignment="1"/>
    <xf numFmtId="0" fontId="22" fillId="3" borderId="3" xfId="0" applyNumberFormat="1" applyFont="1" applyFill="1" applyBorder="1" applyAlignment="1">
      <alignment horizontal="left"/>
    </xf>
    <xf numFmtId="0" fontId="21" fillId="2" borderId="0" xfId="0" applyFont="1" applyFill="1" applyBorder="1" applyAlignment="1">
      <alignment horizontal="right"/>
    </xf>
    <xf numFmtId="0" fontId="22" fillId="2" borderId="0" xfId="0" applyNumberFormat="1" applyFont="1" applyFill="1" applyBorder="1" applyAlignment="1">
      <alignment horizontal="left"/>
    </xf>
    <xf numFmtId="0" fontId="24" fillId="2" borderId="0" xfId="0" applyFont="1" applyFill="1" applyBorder="1" applyAlignment="1">
      <alignment vertical="center"/>
    </xf>
    <xf numFmtId="0" fontId="25" fillId="5" borderId="6" xfId="0" applyNumberFormat="1" applyFont="1" applyFill="1" applyBorder="1" applyAlignment="1">
      <alignment horizontal="left"/>
    </xf>
    <xf numFmtId="0" fontId="26" fillId="5" borderId="7" xfId="0" applyNumberFormat="1" applyFont="1" applyFill="1" applyBorder="1" applyAlignment="1">
      <alignment horizontal="center"/>
    </xf>
    <xf numFmtId="0" fontId="26" fillId="5" borderId="8" xfId="0" applyNumberFormat="1" applyFont="1" applyFill="1" applyBorder="1" applyAlignment="1">
      <alignment horizontal="center"/>
    </xf>
    <xf numFmtId="0" fontId="21" fillId="3" borderId="4" xfId="0" applyFont="1" applyFill="1" applyBorder="1" applyAlignment="1">
      <alignment horizontal="left"/>
    </xf>
    <xf numFmtId="0" fontId="21" fillId="0" borderId="3" xfId="0" applyNumberFormat="1" applyFont="1" applyFill="1" applyBorder="1" applyAlignment="1">
      <alignment horizontal="right"/>
    </xf>
    <xf numFmtId="0" fontId="21" fillId="4" borderId="3" xfId="0" applyNumberFormat="1" applyFont="1" applyFill="1" applyBorder="1" applyAlignment="1">
      <alignment horizontal="right"/>
    </xf>
    <xf numFmtId="0" fontId="21" fillId="4" borderId="5" xfId="0" applyNumberFormat="1" applyFont="1" applyFill="1" applyBorder="1" applyAlignment="1">
      <alignment horizontal="right"/>
    </xf>
    <xf numFmtId="0" fontId="22" fillId="3" borderId="9" xfId="0" applyFont="1" applyFill="1" applyBorder="1" applyAlignment="1">
      <alignment horizontal="left"/>
    </xf>
    <xf numFmtId="0" fontId="21" fillId="0" borderId="10" xfId="0" applyNumberFormat="1" applyFont="1" applyFill="1" applyBorder="1" applyAlignment="1">
      <alignment horizontal="right"/>
    </xf>
    <xf numFmtId="0" fontId="21" fillId="4" borderId="10" xfId="0" applyFont="1" applyFill="1" applyBorder="1" applyAlignment="1">
      <alignment horizontal="right"/>
    </xf>
    <xf numFmtId="0" fontId="21" fillId="0" borderId="10" xfId="0" applyFont="1" applyFill="1" applyBorder="1" applyAlignment="1">
      <alignment horizontal="right"/>
    </xf>
    <xf numFmtId="0" fontId="21" fillId="4" borderId="11" xfId="0" applyFont="1" applyFill="1" applyBorder="1" applyAlignment="1">
      <alignment horizontal="right"/>
    </xf>
    <xf numFmtId="0" fontId="27" fillId="6" borderId="3" xfId="0" applyFont="1" applyFill="1" applyBorder="1" applyAlignment="1">
      <alignment horizontal="left"/>
    </xf>
    <xf numFmtId="0" fontId="22" fillId="3" borderId="3" xfId="0" applyNumberFormat="1" applyFont="1" applyFill="1" applyBorder="1" applyAlignment="1">
      <alignment horizontal="right"/>
    </xf>
    <xf numFmtId="0" fontId="28" fillId="2" borderId="0" xfId="0" applyFont="1" applyFill="1" applyBorder="1" applyAlignment="1">
      <alignment vertical="center"/>
    </xf>
    <xf numFmtId="0" fontId="22" fillId="2" borderId="0" xfId="0" applyFont="1" applyFill="1" applyBorder="1" applyAlignment="1">
      <alignment horizontal="left"/>
    </xf>
    <xf numFmtId="0" fontId="27" fillId="6" borderId="3" xfId="0" applyFont="1" applyFill="1" applyBorder="1" applyAlignment="1">
      <alignment horizontal="left"/>
    </xf>
    <xf numFmtId="0" fontId="21" fillId="2" borderId="0" xfId="0" applyFont="1" applyFill="1" applyBorder="1" applyAlignment="1">
      <alignment vertical="center"/>
    </xf>
    <xf numFmtId="0" fontId="21" fillId="2" borderId="0" xfId="0" applyFont="1" applyFill="1" applyBorder="1" applyAlignment="1">
      <alignment horizontal="right" vertical="center"/>
    </xf>
    <xf numFmtId="0" fontId="20" fillId="2" borderId="0" xfId="0" applyFont="1" applyFill="1" applyBorder="1" applyAlignment="1">
      <alignment vertical="center"/>
    </xf>
    <xf numFmtId="0" fontId="23" fillId="6" borderId="3" xfId="0" applyFont="1" applyFill="1" applyBorder="1" applyAlignment="1">
      <alignment horizontal="left" vertical="center"/>
    </xf>
    <xf numFmtId="0" fontId="23" fillId="6" borderId="3" xfId="0" applyNumberFormat="1" applyFont="1" applyFill="1" applyBorder="1" applyAlignment="1">
      <alignment horizontal="left" vertical="center"/>
    </xf>
    <xf numFmtId="0" fontId="29" fillId="6" borderId="3" xfId="0" applyNumberFormat="1"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218">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onat" pivot="0" count="7" xr9:uid="{00000000-0011-0000-FFFF-FFFF00000000}">
      <tableStyleElement type="wholeTable" dxfId="217"/>
      <tableStyleElement type="headerRow" dxfId="216"/>
      <tableStyleElement type="totalRow" dxfId="215"/>
      <tableStyleElement type="firstColumn" dxfId="214"/>
      <tableStyleElement type="lastColumn" dxfId="213"/>
      <tableStyleElement type="firstRowStripe" dxfId="212"/>
      <tableStyleElement type="firstColumnStripe" dxfId="2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uar" displayName="Januar" ref="B7:L15" totalsRowCount="1" headerRowDxfId="210" headerRowBorderDxfId="209" tableBorderDxfId="208" totalsRowBorderDxfId="207">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Januar" totalsRowLabel="Wöchentliche Stunden gesamt" dataDxfId="206" totalsRowDxfId="205"/>
    <tableColumn id="3" xr3:uid="{00000000-0010-0000-0000-000003000000}" name="Woche 1" totalsRowFunction="sum" totalsRowDxfId="204"/>
    <tableColumn id="4" xr3:uid="{00000000-0010-0000-0000-000004000000}" name="Überstunden" totalsRowFunction="sum" dataDxfId="203" totalsRowDxfId="202"/>
    <tableColumn id="5" xr3:uid="{00000000-0010-0000-0000-000005000000}" name="Woche 2" totalsRowFunction="sum" dataDxfId="201" totalsRowDxfId="200"/>
    <tableColumn id="6" xr3:uid="{00000000-0010-0000-0000-000006000000}" name="Überstunden " totalsRowFunction="sum" dataDxfId="199" totalsRowDxfId="198"/>
    <tableColumn id="7" xr3:uid="{00000000-0010-0000-0000-000007000000}" name="Woche 3" totalsRowFunction="sum" dataDxfId="197" totalsRowDxfId="196"/>
    <tableColumn id="8" xr3:uid="{00000000-0010-0000-0000-000008000000}" name="Überstunden  " totalsRowFunction="sum" dataDxfId="195" totalsRowDxfId="194"/>
    <tableColumn id="9" xr3:uid="{00000000-0010-0000-0000-000009000000}" name="Woche 4" totalsRowFunction="sum" dataDxfId="193" totalsRowDxfId="192"/>
    <tableColumn id="10" xr3:uid="{00000000-0010-0000-0000-00000A000000}" name="Überstunden   " totalsRowFunction="sum" dataDxfId="191" totalsRowDxfId="190"/>
    <tableColumn id="11" xr3:uid="{00000000-0010-0000-0000-00000B000000}" name="Woche 5" totalsRowFunction="sum" dataDxfId="189" totalsRowDxfId="188"/>
    <tableColumn id="12" xr3:uid="{00000000-0010-0000-0000-00000C000000}" name="Überstunden    " totalsRowFunction="sum" dataDxfId="187" totalsRowDxfId="186"/>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Januar in dieser Tabelle ein. Die Gesamtzahl der Wochenstunden wird automatisch berechne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Oktober" displayName="Oktober" ref="B109:L117" totalsRowCount="1" headerRowDxfId="57" headerRowBorderDxfId="56" tableBorderDxfId="55" totalsRowBorderDxfId="54">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Oktober" totalsRowLabel="Wöchentliche Stunden gesamt" dataDxfId="53" totalsRowDxfId="52"/>
    <tableColumn id="2" xr3:uid="{00000000-0010-0000-0900-000002000000}" name="Woche 1" totalsRowFunction="sum" dataDxfId="51"/>
    <tableColumn id="3" xr3:uid="{00000000-0010-0000-0900-000003000000}" name="Überstunden" totalsRowFunction="sum" dataDxfId="50"/>
    <tableColumn id="4" xr3:uid="{00000000-0010-0000-0900-000004000000}" name="Woche 2" totalsRowFunction="sum" dataDxfId="49"/>
    <tableColumn id="5" xr3:uid="{00000000-0010-0000-0900-000005000000}" name="Überstunden " totalsRowFunction="sum" dataDxfId="48"/>
    <tableColumn id="6" xr3:uid="{00000000-0010-0000-0900-000006000000}" name="Woche 3" totalsRowFunction="sum" dataDxfId="47"/>
    <tableColumn id="7" xr3:uid="{00000000-0010-0000-0900-000007000000}" name="Überstunden  " totalsRowFunction="sum" dataDxfId="46"/>
    <tableColumn id="8" xr3:uid="{00000000-0010-0000-0900-000008000000}" name="Woche 4" totalsRowFunction="sum" dataDxfId="45"/>
    <tableColumn id="9" xr3:uid="{00000000-0010-0000-0900-000009000000}" name="Überstunden   " totalsRowFunction="sum" dataDxfId="44"/>
    <tableColumn id="10" xr3:uid="{00000000-0010-0000-0900-00000A000000}" name="Woche 5" totalsRowFunction="sum" dataDxfId="43"/>
    <tableColumn id="11" xr3:uid="{00000000-0010-0000-0900-00000B000000}" name="Überstunden    " totalsRowFunction="sum" dataDxfId="42"/>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Oktober in dieser Tabelle ein. Die Gesamtzahl der Wochenstunden wird automatisch berechn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November" displayName="November" ref="B120:L128" totalsRowCount="1" headerRowDxfId="41" headerRowBorderDxfId="40" tableBorderDxfId="39" totalsRowBorderDxfId="38">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November" totalsRowLabel="Wöchentliche Stunden gesamt" dataDxfId="37" totalsRowDxfId="36"/>
    <tableColumn id="2" xr3:uid="{00000000-0010-0000-0A00-000002000000}" name="Woche 1" totalsRowFunction="sum" dataDxfId="35"/>
    <tableColumn id="3" xr3:uid="{00000000-0010-0000-0A00-000003000000}" name="Überstunden" totalsRowFunction="sum" dataDxfId="34"/>
    <tableColumn id="4" xr3:uid="{00000000-0010-0000-0A00-000004000000}" name="Woche 2" totalsRowFunction="sum" dataDxfId="33"/>
    <tableColumn id="5" xr3:uid="{00000000-0010-0000-0A00-000005000000}" name="Überstunden " totalsRowFunction="sum" dataDxfId="32"/>
    <tableColumn id="6" xr3:uid="{00000000-0010-0000-0A00-000006000000}" name="Woche 3" totalsRowFunction="sum" dataDxfId="31"/>
    <tableColumn id="7" xr3:uid="{00000000-0010-0000-0A00-000007000000}" name="Überstunden  " totalsRowFunction="sum" dataDxfId="30"/>
    <tableColumn id="8" xr3:uid="{00000000-0010-0000-0A00-000008000000}" name="Woche 4" totalsRowFunction="sum" dataDxfId="29"/>
    <tableColumn id="9" xr3:uid="{00000000-0010-0000-0A00-000009000000}" name="Überstunden   " totalsRowFunction="sum" dataDxfId="28"/>
    <tableColumn id="10" xr3:uid="{00000000-0010-0000-0A00-00000A000000}" name="Woche 5" totalsRowFunction="sum" dataDxfId="27"/>
    <tableColumn id="11" xr3:uid="{00000000-0010-0000-0A00-00000B000000}" name="Überstunden    " totalsRowFunction="sum" dataDxfId="26"/>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November in dieser Tabelle ein. Die Gesamtzahl der Wochenstunden wird automatisch berechn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Dezember" displayName="Dezember" ref="B131:L139" totalsRowCount="1" headerRowDxfId="25" headerRowBorderDxfId="24" tableBorderDxfId="23" totalsRowBorderDxfId="22">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Dezember" totalsRowLabel="Wöchentliche Stunden gesamt" dataDxfId="21" totalsRowDxfId="20"/>
    <tableColumn id="2" xr3:uid="{00000000-0010-0000-0B00-000002000000}" name="Woche 1" totalsRowFunction="sum" dataDxfId="19" totalsRowDxfId="18"/>
    <tableColumn id="3" xr3:uid="{00000000-0010-0000-0B00-000003000000}" name="Überstunden" totalsRowFunction="sum" dataDxfId="17" totalsRowDxfId="16"/>
    <tableColumn id="4" xr3:uid="{00000000-0010-0000-0B00-000004000000}" name="Woche 2" totalsRowFunction="sum" dataDxfId="15" totalsRowDxfId="14"/>
    <tableColumn id="5" xr3:uid="{00000000-0010-0000-0B00-000005000000}" name="Überstunden " totalsRowFunction="sum" dataDxfId="13" totalsRowDxfId="12"/>
    <tableColumn id="6" xr3:uid="{00000000-0010-0000-0B00-000006000000}" name="Woche 3" totalsRowFunction="sum" dataDxfId="11" totalsRowDxfId="10"/>
    <tableColumn id="7" xr3:uid="{00000000-0010-0000-0B00-000007000000}" name="Überstunden  " totalsRowFunction="sum" dataDxfId="9" totalsRowDxfId="8"/>
    <tableColumn id="8" xr3:uid="{00000000-0010-0000-0B00-000008000000}" name="Woche 4" totalsRowFunction="sum" dataDxfId="7" totalsRowDxfId="6"/>
    <tableColumn id="9" xr3:uid="{00000000-0010-0000-0B00-000009000000}" name="Überstunden   " totalsRowFunction="sum" dataDxfId="5" totalsRowDxfId="4"/>
    <tableColumn id="10" xr3:uid="{00000000-0010-0000-0B00-00000A000000}" name="Woche 5" totalsRowFunction="sum" dataDxfId="3" totalsRowDxfId="2"/>
    <tableColumn id="11" xr3:uid="{00000000-0010-0000-0B00-00000B000000}" name="Überstunden    " totalsRowFunction="sum" dataDxfId="1" totalsRowDxfId="0"/>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Dezember in dieser Tabelle ein. Die Gesamtzahl der Wochenstunden wird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 displayName="Februar" ref="B18:L26" totalsRowCount="1" headerRowDxfId="185" headerRowBorderDxfId="184" tableBorderDxfId="183" totalsRowBorderDxfId="182">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ebruar" totalsRowLabel="Wöchentliche Stunden gesamt" dataDxfId="181" totalsRowDxfId="180"/>
    <tableColumn id="2" xr3:uid="{00000000-0010-0000-0100-000002000000}" name="Woche 1" totalsRowFunction="sum" dataDxfId="179"/>
    <tableColumn id="3" xr3:uid="{00000000-0010-0000-0100-000003000000}" name="Überstunden" totalsRowFunction="sum" dataDxfId="178"/>
    <tableColumn id="4" xr3:uid="{00000000-0010-0000-0100-000004000000}" name="Woche 2" totalsRowFunction="sum" dataDxfId="177"/>
    <tableColumn id="5" xr3:uid="{00000000-0010-0000-0100-000005000000}" name="Überstunden " totalsRowFunction="sum" dataDxfId="176"/>
    <tableColumn id="6" xr3:uid="{00000000-0010-0000-0100-000006000000}" name="Woche 3" totalsRowFunction="sum" dataDxfId="175"/>
    <tableColumn id="7" xr3:uid="{00000000-0010-0000-0100-000007000000}" name="Überstunden  " totalsRowFunction="sum" dataDxfId="174"/>
    <tableColumn id="8" xr3:uid="{00000000-0010-0000-0100-000008000000}" name="Woche 4" totalsRowFunction="sum" dataDxfId="173"/>
    <tableColumn id="9" xr3:uid="{00000000-0010-0000-0100-000009000000}" name="Überstunden   " totalsRowFunction="sum" dataDxfId="172"/>
    <tableColumn id="10" xr3:uid="{00000000-0010-0000-0100-00000A000000}" name="Woche 5" totalsRowFunction="sum" dataDxfId="171"/>
    <tableColumn id="11" xr3:uid="{00000000-0010-0000-0100-00000B000000}" name="Überstunden    " totalsRowFunction="sum" dataDxfId="170"/>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Februar in dieser Tabelle ein. Die Gesamtzahl der Wochenstunden wird automatisch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ärz" displayName="März" ref="B29:L37" totalsRowCount="1" headerRowDxfId="169" headerRowBorderDxfId="168" tableBorderDxfId="167" totalsRowBorderDxfId="166">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ärz" totalsRowLabel="Wöchentliche Stunden gesamt" dataDxfId="165" totalsRowDxfId="164"/>
    <tableColumn id="2" xr3:uid="{00000000-0010-0000-0200-000002000000}" name="Woche 1" totalsRowFunction="sum" dataDxfId="163"/>
    <tableColumn id="3" xr3:uid="{00000000-0010-0000-0200-000003000000}" name="Überstunden" totalsRowFunction="sum" dataDxfId="162"/>
    <tableColumn id="4" xr3:uid="{00000000-0010-0000-0200-000004000000}" name="Woche 2" totalsRowFunction="sum" dataDxfId="161"/>
    <tableColumn id="5" xr3:uid="{00000000-0010-0000-0200-000005000000}" name="Überstunden " totalsRowFunction="sum" dataDxfId="160"/>
    <tableColumn id="6" xr3:uid="{00000000-0010-0000-0200-000006000000}" name="Woche 3" totalsRowFunction="sum" dataDxfId="159"/>
    <tableColumn id="7" xr3:uid="{00000000-0010-0000-0200-000007000000}" name="Überstunden  " totalsRowFunction="sum" dataDxfId="158"/>
    <tableColumn id="8" xr3:uid="{00000000-0010-0000-0200-000008000000}" name="Woche 4" totalsRowFunction="sum" dataDxfId="157"/>
    <tableColumn id="9" xr3:uid="{00000000-0010-0000-0200-000009000000}" name="Überstunden   " totalsRowFunction="sum" dataDxfId="156"/>
    <tableColumn id="10" xr3:uid="{00000000-0010-0000-0200-00000A000000}" name="Woche 5" totalsRowFunction="sum" dataDxfId="155"/>
    <tableColumn id="11" xr3:uid="{00000000-0010-0000-0200-00000B000000}" name="Überstunden    " totalsRowFunction="sum" dataDxfId="154"/>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März in dieser Tabelle ein. Die Gesamtzahl der Wochenstunden wird automatisch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pril" displayName="April" ref="B41:L49" totalsRowCount="1" headerRowDxfId="153" headerRowBorderDxfId="152" tableBorderDxfId="151" totalsRowBorderDxfId="150">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pril" totalsRowLabel="Wöchentliche Stunden gesamt" dataDxfId="149" totalsRowDxfId="148"/>
    <tableColumn id="2" xr3:uid="{00000000-0010-0000-0300-000002000000}" name="Woche 1" totalsRowFunction="sum" dataDxfId="147"/>
    <tableColumn id="3" xr3:uid="{00000000-0010-0000-0300-000003000000}" name="Überstunden" totalsRowFunction="sum" dataDxfId="146"/>
    <tableColumn id="4" xr3:uid="{00000000-0010-0000-0300-000004000000}" name="Woche 2" totalsRowFunction="sum" dataDxfId="145"/>
    <tableColumn id="5" xr3:uid="{00000000-0010-0000-0300-000005000000}" name="Überstunden " totalsRowFunction="sum" dataDxfId="144"/>
    <tableColumn id="6" xr3:uid="{00000000-0010-0000-0300-000006000000}" name="Woche 3" totalsRowFunction="sum" dataDxfId="143"/>
    <tableColumn id="7" xr3:uid="{00000000-0010-0000-0300-000007000000}" name="Überstunden  " totalsRowFunction="sum" dataDxfId="142"/>
    <tableColumn id="8" xr3:uid="{00000000-0010-0000-0300-000008000000}" name="Woche 4" totalsRowFunction="sum" dataDxfId="141"/>
    <tableColumn id="9" xr3:uid="{00000000-0010-0000-0300-000009000000}" name="Überstunden   " totalsRowFunction="sum" dataDxfId="140"/>
    <tableColumn id="10" xr3:uid="{00000000-0010-0000-0300-00000A000000}" name="Woche 5" totalsRowFunction="sum" dataDxfId="139"/>
    <tableColumn id="11" xr3:uid="{00000000-0010-0000-0300-00000B000000}" name="Überstunden    " totalsRowFunction="sum" dataDxfId="138"/>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April in dieser Tabelle ein. Die Gesamtzahl der Wochenstunden wird automatisch berechn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ai" displayName="Mai" ref="B52:L60" totalsRowCount="1" headerRowDxfId="137" headerRowBorderDxfId="136" tableBorderDxfId="135" totalsRowBorderDxfId="134">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i" totalsRowLabel="Wöchentliche Stunden gesamt" dataDxfId="133" totalsRowDxfId="132"/>
    <tableColumn id="2" xr3:uid="{00000000-0010-0000-0400-000002000000}" name="Woche 1" totalsRowFunction="sum" dataDxfId="131"/>
    <tableColumn id="3" xr3:uid="{00000000-0010-0000-0400-000003000000}" name="Überstunden" totalsRowFunction="sum" dataDxfId="130"/>
    <tableColumn id="4" xr3:uid="{00000000-0010-0000-0400-000004000000}" name="Woche 2" totalsRowFunction="sum" dataDxfId="129"/>
    <tableColumn id="5" xr3:uid="{00000000-0010-0000-0400-000005000000}" name="Überstunden " totalsRowFunction="sum" dataDxfId="128"/>
    <tableColumn id="6" xr3:uid="{00000000-0010-0000-0400-000006000000}" name="Woche 3" totalsRowFunction="sum" dataDxfId="127"/>
    <tableColumn id="7" xr3:uid="{00000000-0010-0000-0400-000007000000}" name="Überstunden  " totalsRowFunction="sum" dataDxfId="126"/>
    <tableColumn id="8" xr3:uid="{00000000-0010-0000-0400-000008000000}" name="Woche 4" totalsRowFunction="sum" dataDxfId="125"/>
    <tableColumn id="9" xr3:uid="{00000000-0010-0000-0400-000009000000}" name="Überstunden   " totalsRowFunction="sum" dataDxfId="124"/>
    <tableColumn id="10" xr3:uid="{00000000-0010-0000-0400-00000A000000}" name="Woche 5" totalsRowFunction="sum" dataDxfId="123"/>
    <tableColumn id="11" xr3:uid="{00000000-0010-0000-0400-00000B000000}" name="Überstunden    " totalsRowFunction="sum" dataDxfId="122"/>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Mai in dieser Tabelle ein. Die Gesamtzahl der Wochenstunden wird automatisch berechn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Juni" displayName="Juni" ref="B63:L71" totalsRowCount="1" headerRowDxfId="121" headerRowBorderDxfId="120" tableBorderDxfId="119" totalsRowBorderDxfId="118">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uni" totalsRowLabel="Wöchentliche Stunden gesamt" dataDxfId="117" totalsRowDxfId="116"/>
    <tableColumn id="2" xr3:uid="{00000000-0010-0000-0500-000002000000}" name="Woche 1" totalsRowFunction="sum" dataDxfId="115"/>
    <tableColumn id="3" xr3:uid="{00000000-0010-0000-0500-000003000000}" name="Überstunden" totalsRowFunction="sum" dataDxfId="114"/>
    <tableColumn id="4" xr3:uid="{00000000-0010-0000-0500-000004000000}" name="Woche 2" totalsRowFunction="sum" dataDxfId="113"/>
    <tableColumn id="5" xr3:uid="{00000000-0010-0000-0500-000005000000}" name="Überstunden " totalsRowFunction="sum" dataDxfId="112"/>
    <tableColumn id="6" xr3:uid="{00000000-0010-0000-0500-000006000000}" name="Woche 3" totalsRowFunction="sum" dataDxfId="111"/>
    <tableColumn id="7" xr3:uid="{00000000-0010-0000-0500-000007000000}" name="Überstunden  " totalsRowFunction="sum" dataDxfId="110"/>
    <tableColumn id="8" xr3:uid="{00000000-0010-0000-0500-000008000000}" name="Woche 4" totalsRowFunction="sum" dataDxfId="109"/>
    <tableColumn id="9" xr3:uid="{00000000-0010-0000-0500-000009000000}" name="Überstunden   " totalsRowFunction="sum" dataDxfId="108"/>
    <tableColumn id="10" xr3:uid="{00000000-0010-0000-0500-00000A000000}" name="Woche 5" totalsRowFunction="sum" dataDxfId="107"/>
    <tableColumn id="11" xr3:uid="{00000000-0010-0000-0500-00000B000000}" name="Überstunden    " totalsRowFunction="sum" dataDxfId="106"/>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Juni in dieser Tabelle ein. Die Gesamtzahl der Wochenstunden wird automatisch berechn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Juli" displayName="Juli" ref="B75:L83" totalsRowCount="1" headerRowDxfId="105" headerRowBorderDxfId="104" tableBorderDxfId="103" totalsRowBorderDxfId="102">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uli" totalsRowLabel="Wöchentliche Stunden gesamt" dataDxfId="101" totalsRowDxfId="100"/>
    <tableColumn id="2" xr3:uid="{00000000-0010-0000-0600-000002000000}" name="Woche 1" totalsRowFunction="sum" dataDxfId="99"/>
    <tableColumn id="3" xr3:uid="{00000000-0010-0000-0600-000003000000}" name="Überstunden" totalsRowFunction="sum" dataDxfId="98"/>
    <tableColumn id="4" xr3:uid="{00000000-0010-0000-0600-000004000000}" name="Woche 2" totalsRowFunction="sum" dataDxfId="97"/>
    <tableColumn id="5" xr3:uid="{00000000-0010-0000-0600-000005000000}" name="Überstunden " totalsRowFunction="sum" dataDxfId="96"/>
    <tableColumn id="6" xr3:uid="{00000000-0010-0000-0600-000006000000}" name="Woche 3" totalsRowFunction="sum" dataDxfId="95"/>
    <tableColumn id="7" xr3:uid="{00000000-0010-0000-0600-000007000000}" name="Überstunden  " totalsRowFunction="sum" dataDxfId="94"/>
    <tableColumn id="8" xr3:uid="{00000000-0010-0000-0600-000008000000}" name="Woche 4" totalsRowFunction="sum" dataDxfId="93"/>
    <tableColumn id="9" xr3:uid="{00000000-0010-0000-0600-000009000000}" name="Überstunden   " totalsRowFunction="sum" dataDxfId="92"/>
    <tableColumn id="10" xr3:uid="{00000000-0010-0000-0600-00000A000000}" name="Woche 5" totalsRowFunction="sum" dataDxfId="91"/>
    <tableColumn id="11" xr3:uid="{00000000-0010-0000-0600-00000B000000}" name="Überstunden    " totalsRowFunction="sum" dataDxfId="90"/>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Juli in dieser Tabelle ein. Die Gesamtzahl der Wochenstunden wird automatisch berechn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ugust" displayName="August" ref="B86:L94" totalsRowCount="1" headerRowDxfId="89" headerRowBorderDxfId="88" tableBorderDxfId="87" totalsRowBorderDxfId="86">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ugust" totalsRowLabel="Wöchentliche Stunden gesamt" dataDxfId="85" totalsRowDxfId="84"/>
    <tableColumn id="2" xr3:uid="{00000000-0010-0000-0700-000002000000}" name="Woche 1" totalsRowFunction="sum" dataDxfId="83"/>
    <tableColumn id="3" xr3:uid="{00000000-0010-0000-0700-000003000000}" name="Überstunden" totalsRowFunction="sum" dataDxfId="82"/>
    <tableColumn id="4" xr3:uid="{00000000-0010-0000-0700-000004000000}" name="Woche 2" totalsRowFunction="sum" dataDxfId="81"/>
    <tableColumn id="5" xr3:uid="{00000000-0010-0000-0700-000005000000}" name="Überstunden " totalsRowFunction="sum" dataDxfId="80"/>
    <tableColumn id="6" xr3:uid="{00000000-0010-0000-0700-000006000000}" name="Woche 3" totalsRowFunction="sum" dataDxfId="79"/>
    <tableColumn id="7" xr3:uid="{00000000-0010-0000-0700-000007000000}" name="Überstunden  " totalsRowFunction="sum" dataDxfId="78"/>
    <tableColumn id="8" xr3:uid="{00000000-0010-0000-0700-000008000000}" name="Woche 4" totalsRowFunction="sum" dataDxfId="77"/>
    <tableColumn id="9" xr3:uid="{00000000-0010-0000-0700-000009000000}" name="Überstunden   " totalsRowFunction="sum" dataDxfId="76"/>
    <tableColumn id="10" xr3:uid="{00000000-0010-0000-0700-00000A000000}" name="Woche 5" totalsRowFunction="sum" dataDxfId="75"/>
    <tableColumn id="11" xr3:uid="{00000000-0010-0000-0700-00000B000000}" name="Überstunden    " totalsRowFunction="sum" dataDxfId="74"/>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August in dieser Tabelle ein. Die Gesamtzahl der Wochenstunden wird automatisch berechn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September" displayName="September" ref="B97:L105" totalsRowCount="1" headerRowDxfId="73" headerRowBorderDxfId="72" tableBorderDxfId="71" totalsRowBorderDxfId="70">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September" totalsRowLabel="Wöchentliche Stunden gesamt" dataDxfId="69" totalsRowDxfId="68"/>
    <tableColumn id="2" xr3:uid="{00000000-0010-0000-0800-000002000000}" name="Woche 1" totalsRowFunction="sum" dataDxfId="67"/>
    <tableColumn id="3" xr3:uid="{00000000-0010-0000-0800-000003000000}" name="Überstunden" totalsRowFunction="sum" dataDxfId="66"/>
    <tableColumn id="4" xr3:uid="{00000000-0010-0000-0800-000004000000}" name="Woche 2" totalsRowFunction="sum" dataDxfId="65"/>
    <tableColumn id="5" xr3:uid="{00000000-0010-0000-0800-000005000000}" name="Überstunden " totalsRowFunction="sum" dataDxfId="64"/>
    <tableColumn id="6" xr3:uid="{00000000-0010-0000-0800-000006000000}" name="Woche 3" totalsRowFunction="sum" dataDxfId="63"/>
    <tableColumn id="7" xr3:uid="{00000000-0010-0000-0800-000007000000}" name="Überstunden  " totalsRowFunction="sum" dataDxfId="62"/>
    <tableColumn id="8" xr3:uid="{00000000-0010-0000-0800-000008000000}" name="Woche 4" totalsRowFunction="sum" dataDxfId="61"/>
    <tableColumn id="9" xr3:uid="{00000000-0010-0000-0800-000009000000}" name="Überstunden   " totalsRowFunction="sum" dataDxfId="60"/>
    <tableColumn id="10" xr3:uid="{00000000-0010-0000-0800-00000A000000}" name="Woche 5" totalsRowFunction="sum" dataDxfId="59"/>
    <tableColumn id="11" xr3:uid="{00000000-0010-0000-0800-00000B000000}" name="Überstunden    " totalsRowFunction="sum" dataDxfId="58"/>
  </tableColumns>
  <tableStyleInfo name="Monat" showFirstColumn="1" showLastColumn="0" showRowStripes="0" showColumnStripes="0"/>
  <extLst>
    <ext xmlns:x14="http://schemas.microsoft.com/office/spreadsheetml/2009/9/main" uri="{504A1905-F514-4f6f-8877-14C23A59335A}">
      <x14:table altTextSummary="Geben Sie die regulären Arbeitsstunden und die Überstunden für Woche 1, 2, 3, 4 und 5 für den Monat September in dieser Tabelle ein. Die Gesamtzahl der Wochenstunden wird automatisch berechn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4.25" x14ac:dyDescent="0.3"/>
  <cols>
    <col min="1" max="1" width="3.42578125" style="1" customWidth="1"/>
    <col min="2" max="2" width="32.5703125" style="6" bestFit="1" customWidth="1"/>
    <col min="3" max="12" width="13.7109375" style="6" customWidth="1"/>
    <col min="13" max="13" width="2.7109375" style="1" customWidth="1"/>
    <col min="14" max="16384" width="9.140625" style="1"/>
  </cols>
  <sheetData>
    <row r="1" spans="2:12" ht="15.95" customHeight="1" x14ac:dyDescent="0.3">
      <c r="B1" s="33" t="s">
        <v>0</v>
      </c>
      <c r="C1" s="33"/>
      <c r="D1" s="33"/>
      <c r="E1" s="33"/>
      <c r="F1" s="33"/>
      <c r="G1" s="33"/>
      <c r="H1" s="33"/>
      <c r="I1" s="33"/>
      <c r="J1" s="33"/>
      <c r="K1" s="33"/>
      <c r="L1" s="33"/>
    </row>
    <row r="2" spans="2:12" ht="23.25" customHeight="1" x14ac:dyDescent="0.3">
      <c r="B2" s="33"/>
      <c r="C2" s="33"/>
      <c r="D2" s="33"/>
      <c r="E2" s="33"/>
      <c r="F2" s="33"/>
      <c r="G2" s="33"/>
      <c r="H2" s="33"/>
      <c r="I2" s="33"/>
      <c r="J2" s="33"/>
      <c r="K2" s="33"/>
      <c r="L2" s="33"/>
    </row>
    <row r="3" spans="2:12" ht="15.95" customHeight="1" x14ac:dyDescent="0.3">
      <c r="B3" s="2" t="s">
        <v>1</v>
      </c>
      <c r="C3" s="3"/>
      <c r="D3" s="4" t="s">
        <v>36</v>
      </c>
      <c r="E3" s="5"/>
      <c r="G3" s="31" t="s">
        <v>53</v>
      </c>
      <c r="H3" s="31"/>
      <c r="I3" s="32"/>
      <c r="J3" s="32"/>
    </row>
    <row r="4" spans="2:12" ht="15.95" customHeight="1" x14ac:dyDescent="0.3">
      <c r="B4" s="2" t="s">
        <v>2</v>
      </c>
      <c r="C4" s="7"/>
      <c r="D4" s="4" t="s">
        <v>37</v>
      </c>
      <c r="E4" s="8"/>
      <c r="G4" s="9" t="s">
        <v>54</v>
      </c>
      <c r="H4" s="10">
        <f>SUM(C16,C27,C38,C50,C61,C72,C84,C95,C106,C118,C129,C140)</f>
        <v>0</v>
      </c>
      <c r="I4" s="11" t="s">
        <v>57</v>
      </c>
      <c r="J4" s="10">
        <f>SUM(F16,F27,F38,F50,F61,F72,F84,F95,F106,F118,F129,F140)</f>
        <v>0</v>
      </c>
      <c r="K4" s="11" t="s">
        <v>60</v>
      </c>
      <c r="L4" s="10">
        <f>SUM(H4,J4)</f>
        <v>0</v>
      </c>
    </row>
    <row r="5" spans="2:12" ht="6" customHeight="1" x14ac:dyDescent="0.3">
      <c r="L5" s="12"/>
    </row>
    <row r="6" spans="2:12" s="13" customFormat="1" ht="24.95" customHeight="1" x14ac:dyDescent="0.2">
      <c r="B6" s="34" t="s">
        <v>63</v>
      </c>
      <c r="C6" s="34"/>
      <c r="D6" s="34"/>
      <c r="E6" s="34"/>
      <c r="F6" s="34"/>
      <c r="G6" s="34"/>
      <c r="H6" s="34"/>
      <c r="I6" s="34"/>
      <c r="J6" s="34"/>
      <c r="K6" s="34"/>
      <c r="L6" s="34"/>
    </row>
    <row r="7" spans="2:12" ht="15" customHeight="1" x14ac:dyDescent="0.3">
      <c r="B7" s="14" t="s">
        <v>3</v>
      </c>
      <c r="C7" s="15" t="s">
        <v>35</v>
      </c>
      <c r="D7" s="15" t="s">
        <v>38</v>
      </c>
      <c r="E7" s="15" t="s">
        <v>51</v>
      </c>
      <c r="F7" s="15" t="s">
        <v>52</v>
      </c>
      <c r="G7" s="15" t="s">
        <v>55</v>
      </c>
      <c r="H7" s="15" t="s">
        <v>56</v>
      </c>
      <c r="I7" s="15" t="s">
        <v>58</v>
      </c>
      <c r="J7" s="15" t="s">
        <v>59</v>
      </c>
      <c r="K7" s="15" t="s">
        <v>61</v>
      </c>
      <c r="L7" s="16" t="s">
        <v>62</v>
      </c>
    </row>
    <row r="8" spans="2:12" ht="15" customHeight="1" x14ac:dyDescent="0.3">
      <c r="B8" s="17" t="s">
        <v>4</v>
      </c>
      <c r="C8" s="18"/>
      <c r="D8" s="19"/>
      <c r="E8" s="18"/>
      <c r="F8" s="19"/>
      <c r="G8" s="18"/>
      <c r="H8" s="19"/>
      <c r="I8" s="18"/>
      <c r="J8" s="19"/>
      <c r="K8" s="18"/>
      <c r="L8" s="20"/>
    </row>
    <row r="9" spans="2:12" ht="15" customHeight="1" x14ac:dyDescent="0.3">
      <c r="B9" s="17" t="s">
        <v>5</v>
      </c>
      <c r="C9" s="18"/>
      <c r="D9" s="19"/>
      <c r="E9" s="18"/>
      <c r="F9" s="19"/>
      <c r="G9" s="18"/>
      <c r="H9" s="19"/>
      <c r="I9" s="18"/>
      <c r="J9" s="19"/>
      <c r="K9" s="18"/>
      <c r="L9" s="20"/>
    </row>
    <row r="10" spans="2:12" ht="15" customHeight="1" x14ac:dyDescent="0.3">
      <c r="B10" s="17" t="s">
        <v>6</v>
      </c>
      <c r="C10" s="18"/>
      <c r="D10" s="19"/>
      <c r="E10" s="18"/>
      <c r="F10" s="19"/>
      <c r="G10" s="18"/>
      <c r="H10" s="19"/>
      <c r="I10" s="18"/>
      <c r="J10" s="19"/>
      <c r="K10" s="18"/>
      <c r="L10" s="20"/>
    </row>
    <row r="11" spans="2:12" ht="15" customHeight="1" x14ac:dyDescent="0.3">
      <c r="B11" s="17" t="s">
        <v>7</v>
      </c>
      <c r="C11" s="18"/>
      <c r="D11" s="19"/>
      <c r="E11" s="18"/>
      <c r="F11" s="19"/>
      <c r="G11" s="18"/>
      <c r="H11" s="19"/>
      <c r="I11" s="18"/>
      <c r="J11" s="19"/>
      <c r="K11" s="18"/>
      <c r="L11" s="20"/>
    </row>
    <row r="12" spans="2:12" ht="15" customHeight="1" x14ac:dyDescent="0.3">
      <c r="B12" s="17" t="s">
        <v>8</v>
      </c>
      <c r="C12" s="18"/>
      <c r="D12" s="19"/>
      <c r="E12" s="18"/>
      <c r="F12" s="19"/>
      <c r="G12" s="18"/>
      <c r="H12" s="19"/>
      <c r="I12" s="18"/>
      <c r="J12" s="19"/>
      <c r="K12" s="18"/>
      <c r="L12" s="20"/>
    </row>
    <row r="13" spans="2:12" ht="15" customHeight="1" x14ac:dyDescent="0.3">
      <c r="B13" s="17" t="s">
        <v>9</v>
      </c>
      <c r="C13" s="18"/>
      <c r="D13" s="19"/>
      <c r="E13" s="18"/>
      <c r="F13" s="19"/>
      <c r="G13" s="18"/>
      <c r="H13" s="19"/>
      <c r="I13" s="18"/>
      <c r="J13" s="19"/>
      <c r="K13" s="18"/>
      <c r="L13" s="20"/>
    </row>
    <row r="14" spans="2:12" ht="15" customHeight="1" x14ac:dyDescent="0.3">
      <c r="B14" s="17" t="s">
        <v>10</v>
      </c>
      <c r="C14" s="18"/>
      <c r="D14" s="19"/>
      <c r="E14" s="18"/>
      <c r="F14" s="19"/>
      <c r="G14" s="18"/>
      <c r="H14" s="19"/>
      <c r="I14" s="18"/>
      <c r="J14" s="19"/>
      <c r="K14" s="18"/>
      <c r="L14" s="20"/>
    </row>
    <row r="15" spans="2:12" ht="15" customHeight="1" x14ac:dyDescent="0.3">
      <c r="B15" s="21" t="s">
        <v>11</v>
      </c>
      <c r="C15" s="22">
        <f>SUBTOTAL(109,Januar[Woche 1])</f>
        <v>0</v>
      </c>
      <c r="D15" s="23">
        <f>SUBTOTAL(109,Januar[Überstunden])</f>
        <v>0</v>
      </c>
      <c r="E15" s="24">
        <f>SUBTOTAL(109,Januar[Woche 2])</f>
        <v>0</v>
      </c>
      <c r="F15" s="23">
        <f>SUBTOTAL(109,Januar[[Überstunden ]])</f>
        <v>0</v>
      </c>
      <c r="G15" s="24">
        <f>SUBTOTAL(109,Januar[Woche 3])</f>
        <v>0</v>
      </c>
      <c r="H15" s="23">
        <f>SUBTOTAL(109,Januar[[Überstunden  ]])</f>
        <v>0</v>
      </c>
      <c r="I15" s="24">
        <f>SUBTOTAL(109,Januar[Woche 4])</f>
        <v>0</v>
      </c>
      <c r="J15" s="23">
        <f>SUBTOTAL(109,Januar[[Überstunden   ]])</f>
        <v>0</v>
      </c>
      <c r="K15" s="24">
        <f>SUBTOTAL(109,Januar[Woche 5])</f>
        <v>0</v>
      </c>
      <c r="L15" s="25">
        <f>SUBTOTAL(109,Januar[[Überstunden    ]])</f>
        <v>0</v>
      </c>
    </row>
    <row r="16" spans="2:12" ht="15" customHeight="1" x14ac:dyDescent="0.3">
      <c r="B16" s="26" t="s">
        <v>12</v>
      </c>
      <c r="C16" s="27">
        <f>SUM(Januar[[#Totals],[Woche 1]],Januar[[#Totals],[Woche 2]],Januar[[#Totals],[Woche 3]],Januar[[#Totals],[Woche 4]],Januar[[#Totals],[Woche 5]])</f>
        <v>0</v>
      </c>
      <c r="D16" s="30" t="s">
        <v>39</v>
      </c>
      <c r="E16" s="30"/>
      <c r="F16" s="27">
        <f>SUM(Januar[[#Totals],[Überstunden]],Januar[[#Totals],[Überstunden ]],Januar[[#Totals],[Überstunden  ]],Januar[[#Totals],[Überstunden   ]],Januar[[#Totals],[Überstunden    ]])</f>
        <v>0</v>
      </c>
    </row>
    <row r="17" spans="2:12" ht="9" customHeight="1" x14ac:dyDescent="0.3"/>
    <row r="18" spans="2:12" ht="15" customHeight="1" x14ac:dyDescent="0.3">
      <c r="B18" s="14" t="s">
        <v>13</v>
      </c>
      <c r="C18" s="15" t="s">
        <v>35</v>
      </c>
      <c r="D18" s="15" t="s">
        <v>38</v>
      </c>
      <c r="E18" s="15" t="s">
        <v>51</v>
      </c>
      <c r="F18" s="15" t="s">
        <v>52</v>
      </c>
      <c r="G18" s="15" t="s">
        <v>55</v>
      </c>
      <c r="H18" s="15" t="s">
        <v>56</v>
      </c>
      <c r="I18" s="15" t="s">
        <v>58</v>
      </c>
      <c r="J18" s="15" t="s">
        <v>59</v>
      </c>
      <c r="K18" s="15" t="s">
        <v>61</v>
      </c>
      <c r="L18" s="16" t="s">
        <v>62</v>
      </c>
    </row>
    <row r="19" spans="2:12" ht="15" customHeight="1" x14ac:dyDescent="0.3">
      <c r="B19" s="17" t="s">
        <v>4</v>
      </c>
      <c r="C19" s="18"/>
      <c r="D19" s="19"/>
      <c r="E19" s="18"/>
      <c r="F19" s="19"/>
      <c r="G19" s="18"/>
      <c r="H19" s="19"/>
      <c r="I19" s="18"/>
      <c r="J19" s="19"/>
      <c r="K19" s="18"/>
      <c r="L19" s="20"/>
    </row>
    <row r="20" spans="2:12" ht="15" customHeight="1" x14ac:dyDescent="0.3">
      <c r="B20" s="17" t="s">
        <v>5</v>
      </c>
      <c r="C20" s="18"/>
      <c r="D20" s="19"/>
      <c r="E20" s="18"/>
      <c r="F20" s="19"/>
      <c r="G20" s="18"/>
      <c r="H20" s="19"/>
      <c r="I20" s="18"/>
      <c r="J20" s="19"/>
      <c r="K20" s="18"/>
      <c r="L20" s="20"/>
    </row>
    <row r="21" spans="2:12" ht="15" customHeight="1" x14ac:dyDescent="0.3">
      <c r="B21" s="17" t="s">
        <v>6</v>
      </c>
      <c r="C21" s="18"/>
      <c r="D21" s="19"/>
      <c r="E21" s="18"/>
      <c r="F21" s="19"/>
      <c r="G21" s="18"/>
      <c r="H21" s="19"/>
      <c r="I21" s="18"/>
      <c r="J21" s="19"/>
      <c r="K21" s="18"/>
      <c r="L21" s="20"/>
    </row>
    <row r="22" spans="2:12" ht="15" customHeight="1" x14ac:dyDescent="0.3">
      <c r="B22" s="17" t="s">
        <v>7</v>
      </c>
      <c r="C22" s="18"/>
      <c r="D22" s="19"/>
      <c r="E22" s="18"/>
      <c r="F22" s="19"/>
      <c r="G22" s="18"/>
      <c r="H22" s="19"/>
      <c r="I22" s="18"/>
      <c r="J22" s="19"/>
      <c r="K22" s="18"/>
      <c r="L22" s="20"/>
    </row>
    <row r="23" spans="2:12" ht="15" customHeight="1" x14ac:dyDescent="0.3">
      <c r="B23" s="17" t="s">
        <v>8</v>
      </c>
      <c r="C23" s="18"/>
      <c r="D23" s="19"/>
      <c r="E23" s="18"/>
      <c r="F23" s="19"/>
      <c r="G23" s="18"/>
      <c r="H23" s="19"/>
      <c r="I23" s="18"/>
      <c r="J23" s="19"/>
      <c r="K23" s="18"/>
      <c r="L23" s="20"/>
    </row>
    <row r="24" spans="2:12" ht="15" customHeight="1" x14ac:dyDescent="0.3">
      <c r="B24" s="17" t="s">
        <v>9</v>
      </c>
      <c r="C24" s="18"/>
      <c r="D24" s="19"/>
      <c r="E24" s="18"/>
      <c r="F24" s="19"/>
      <c r="G24" s="18"/>
      <c r="H24" s="19"/>
      <c r="I24" s="18"/>
      <c r="J24" s="19"/>
      <c r="K24" s="18"/>
      <c r="L24" s="20"/>
    </row>
    <row r="25" spans="2:12" ht="15" customHeight="1" x14ac:dyDescent="0.3">
      <c r="B25" s="17" t="s">
        <v>10</v>
      </c>
      <c r="C25" s="18"/>
      <c r="D25" s="19"/>
      <c r="E25" s="18"/>
      <c r="F25" s="19"/>
      <c r="G25" s="18"/>
      <c r="H25" s="19"/>
      <c r="I25" s="18"/>
      <c r="J25" s="19"/>
      <c r="K25" s="18"/>
      <c r="L25" s="20"/>
    </row>
    <row r="26" spans="2:12" ht="15" customHeight="1" x14ac:dyDescent="0.3">
      <c r="B26" s="21" t="s">
        <v>11</v>
      </c>
      <c r="C26" s="24">
        <f>SUBTOTAL(109,Februar[Woche 1])</f>
        <v>0</v>
      </c>
      <c r="D26" s="23">
        <f>SUBTOTAL(109,Februar[Überstunden])</f>
        <v>0</v>
      </c>
      <c r="E26" s="24">
        <f>SUBTOTAL(109,Februar[Woche 2])</f>
        <v>0</v>
      </c>
      <c r="F26" s="23">
        <f>SUBTOTAL(109,Februar[[Überstunden ]])</f>
        <v>0</v>
      </c>
      <c r="G26" s="24">
        <f>SUBTOTAL(109,Februar[Woche 3])</f>
        <v>0</v>
      </c>
      <c r="H26" s="23">
        <f>SUBTOTAL(109,Februar[[Überstunden  ]])</f>
        <v>0</v>
      </c>
      <c r="I26" s="24">
        <f>SUBTOTAL(109,Februar[Woche 4])</f>
        <v>0</v>
      </c>
      <c r="J26" s="23">
        <f>SUBTOTAL(109,Februar[[Überstunden   ]])</f>
        <v>0</v>
      </c>
      <c r="K26" s="24">
        <f>SUBTOTAL(109,Februar[Woche 5])</f>
        <v>0</v>
      </c>
      <c r="L26" s="25">
        <f>SUBTOTAL(109,Februar[[Überstunden    ]])</f>
        <v>0</v>
      </c>
    </row>
    <row r="27" spans="2:12" ht="15" customHeight="1" x14ac:dyDescent="0.3">
      <c r="B27" s="26" t="s">
        <v>14</v>
      </c>
      <c r="C27" s="27">
        <f>SUM(Februar[[#Totals],[Woche 1]],Februar[[#Totals],[Woche 2]],Februar[[#Totals],[Woche 3]],Februar[[#Totals],[Woche 4]],Februar[[#Totals],[Woche 5]])</f>
        <v>0</v>
      </c>
      <c r="D27" s="30" t="s">
        <v>40</v>
      </c>
      <c r="E27" s="30"/>
      <c r="F27" s="27">
        <f>SUM(Februar[[#Totals],[Überstunden]],Februar[[#Totals],[Überstunden ]],Februar[[#Totals],[Überstunden  ]],Februar[[#Totals],[Überstunden   ]],Februar[[#Totals],[Überstunden    ]])</f>
        <v>0</v>
      </c>
    </row>
    <row r="28" spans="2:12" ht="9" customHeight="1" x14ac:dyDescent="0.3"/>
    <row r="29" spans="2:12" ht="15" customHeight="1" x14ac:dyDescent="0.3">
      <c r="B29" s="14" t="s">
        <v>15</v>
      </c>
      <c r="C29" s="15" t="s">
        <v>35</v>
      </c>
      <c r="D29" s="15" t="s">
        <v>38</v>
      </c>
      <c r="E29" s="15" t="s">
        <v>51</v>
      </c>
      <c r="F29" s="15" t="s">
        <v>52</v>
      </c>
      <c r="G29" s="15" t="s">
        <v>55</v>
      </c>
      <c r="H29" s="15" t="s">
        <v>56</v>
      </c>
      <c r="I29" s="15" t="s">
        <v>58</v>
      </c>
      <c r="J29" s="15" t="s">
        <v>59</v>
      </c>
      <c r="K29" s="15" t="s">
        <v>61</v>
      </c>
      <c r="L29" s="16" t="s">
        <v>62</v>
      </c>
    </row>
    <row r="30" spans="2:12" ht="15" customHeight="1" x14ac:dyDescent="0.3">
      <c r="B30" s="17" t="s">
        <v>4</v>
      </c>
      <c r="C30" s="18"/>
      <c r="D30" s="19"/>
      <c r="E30" s="18"/>
      <c r="F30" s="19"/>
      <c r="G30" s="18"/>
      <c r="H30" s="19"/>
      <c r="I30" s="18"/>
      <c r="J30" s="19"/>
      <c r="K30" s="18"/>
      <c r="L30" s="20"/>
    </row>
    <row r="31" spans="2:12" ht="15" customHeight="1" x14ac:dyDescent="0.3">
      <c r="B31" s="17" t="s">
        <v>5</v>
      </c>
      <c r="C31" s="18"/>
      <c r="D31" s="19"/>
      <c r="E31" s="18"/>
      <c r="F31" s="19"/>
      <c r="G31" s="18"/>
      <c r="H31" s="19"/>
      <c r="I31" s="18"/>
      <c r="J31" s="19"/>
      <c r="K31" s="18"/>
      <c r="L31" s="20"/>
    </row>
    <row r="32" spans="2:12" ht="15" customHeight="1" x14ac:dyDescent="0.3">
      <c r="B32" s="17" t="s">
        <v>6</v>
      </c>
      <c r="C32" s="18"/>
      <c r="D32" s="19"/>
      <c r="E32" s="18"/>
      <c r="F32" s="19"/>
      <c r="G32" s="18"/>
      <c r="H32" s="19"/>
      <c r="I32" s="18"/>
      <c r="J32" s="19"/>
      <c r="K32" s="18"/>
      <c r="L32" s="20"/>
    </row>
    <row r="33" spans="2:12" ht="15" customHeight="1" x14ac:dyDescent="0.3">
      <c r="B33" s="17" t="s">
        <v>7</v>
      </c>
      <c r="C33" s="18"/>
      <c r="D33" s="19"/>
      <c r="E33" s="18"/>
      <c r="F33" s="19"/>
      <c r="G33" s="18"/>
      <c r="H33" s="19"/>
      <c r="I33" s="18"/>
      <c r="J33" s="19"/>
      <c r="K33" s="18"/>
      <c r="L33" s="20"/>
    </row>
    <row r="34" spans="2:12" ht="15" customHeight="1" x14ac:dyDescent="0.3">
      <c r="B34" s="17" t="s">
        <v>8</v>
      </c>
      <c r="C34" s="18"/>
      <c r="D34" s="19"/>
      <c r="E34" s="18"/>
      <c r="F34" s="19"/>
      <c r="G34" s="18"/>
      <c r="H34" s="19"/>
      <c r="I34" s="18"/>
      <c r="J34" s="19"/>
      <c r="K34" s="18"/>
      <c r="L34" s="20"/>
    </row>
    <row r="35" spans="2:12" ht="15" customHeight="1" x14ac:dyDescent="0.3">
      <c r="B35" s="17" t="s">
        <v>9</v>
      </c>
      <c r="C35" s="18"/>
      <c r="D35" s="19"/>
      <c r="E35" s="18"/>
      <c r="F35" s="19"/>
      <c r="G35" s="18"/>
      <c r="H35" s="19"/>
      <c r="I35" s="18"/>
      <c r="J35" s="19"/>
      <c r="K35" s="18"/>
      <c r="L35" s="20"/>
    </row>
    <row r="36" spans="2:12" ht="15" customHeight="1" x14ac:dyDescent="0.3">
      <c r="B36" s="17" t="s">
        <v>10</v>
      </c>
      <c r="C36" s="18"/>
      <c r="D36" s="19"/>
      <c r="E36" s="18"/>
      <c r="F36" s="19"/>
      <c r="G36" s="18"/>
      <c r="H36" s="19"/>
      <c r="I36" s="18"/>
      <c r="J36" s="19"/>
      <c r="K36" s="18"/>
      <c r="L36" s="20"/>
    </row>
    <row r="37" spans="2:12" ht="15" customHeight="1" x14ac:dyDescent="0.3">
      <c r="B37" s="21" t="s">
        <v>11</v>
      </c>
      <c r="C37" s="24">
        <f>SUBTOTAL(109,März[Woche 1])</f>
        <v>0</v>
      </c>
      <c r="D37" s="23">
        <f>SUBTOTAL(109,März[Überstunden])</f>
        <v>0</v>
      </c>
      <c r="E37" s="24">
        <f>SUBTOTAL(109,März[Woche 2])</f>
        <v>0</v>
      </c>
      <c r="F37" s="23">
        <f>SUBTOTAL(109,März[[Überstunden ]])</f>
        <v>0</v>
      </c>
      <c r="G37" s="24">
        <f>SUBTOTAL(109,März[Woche 3])</f>
        <v>0</v>
      </c>
      <c r="H37" s="23">
        <f>SUBTOTAL(109,März[[Überstunden  ]])</f>
        <v>0</v>
      </c>
      <c r="I37" s="24">
        <f>SUBTOTAL(109,März[Woche 4])</f>
        <v>0</v>
      </c>
      <c r="J37" s="23">
        <f>SUBTOTAL(109,März[[Überstunden   ]])</f>
        <v>0</v>
      </c>
      <c r="K37" s="24">
        <f>SUBTOTAL(109,März[Woche 5])</f>
        <v>0</v>
      </c>
      <c r="L37" s="25">
        <f>SUBTOTAL(109,März[[Überstunden    ]])</f>
        <v>0</v>
      </c>
    </row>
    <row r="38" spans="2:12" ht="15" customHeight="1" x14ac:dyDescent="0.3">
      <c r="B38" s="26" t="s">
        <v>16</v>
      </c>
      <c r="C38" s="27">
        <f>SUM(März[[#Totals],[Woche 1]],März[[#Totals],[Woche 2]],März[[#Totals],[Woche 3]],März[[#Totals],[Woche 4]],März[[#Totals],[Woche 5]])</f>
        <v>0</v>
      </c>
      <c r="D38" s="30" t="s">
        <v>41</v>
      </c>
      <c r="E38" s="30"/>
      <c r="F38" s="27">
        <f>SUM(März[[#Totals],[Überstunden]],März[[#Totals],[Überstunden ]],März[[#Totals],[Überstunden  ]],März[[#Totals],[Überstunden   ]],März[[#Totals],[Überstunden    ]])</f>
        <v>0</v>
      </c>
    </row>
    <row r="39" spans="2:12" ht="9" customHeight="1" x14ac:dyDescent="0.3"/>
    <row r="40" spans="2:12" s="28" customFormat="1" ht="24.95" customHeight="1" x14ac:dyDescent="0.2">
      <c r="B40" s="35" t="s">
        <v>64</v>
      </c>
      <c r="C40" s="35"/>
      <c r="D40" s="35"/>
      <c r="E40" s="35"/>
      <c r="F40" s="35"/>
      <c r="G40" s="35"/>
      <c r="H40" s="35"/>
      <c r="I40" s="35"/>
      <c r="J40" s="35"/>
      <c r="K40" s="35"/>
      <c r="L40" s="35"/>
    </row>
    <row r="41" spans="2:12" ht="15" customHeight="1" x14ac:dyDescent="0.3">
      <c r="B41" s="14" t="s">
        <v>17</v>
      </c>
      <c r="C41" s="15" t="s">
        <v>35</v>
      </c>
      <c r="D41" s="15" t="s">
        <v>38</v>
      </c>
      <c r="E41" s="15" t="s">
        <v>51</v>
      </c>
      <c r="F41" s="15" t="s">
        <v>52</v>
      </c>
      <c r="G41" s="15" t="s">
        <v>55</v>
      </c>
      <c r="H41" s="15" t="s">
        <v>56</v>
      </c>
      <c r="I41" s="15" t="s">
        <v>58</v>
      </c>
      <c r="J41" s="15" t="s">
        <v>59</v>
      </c>
      <c r="K41" s="15" t="s">
        <v>61</v>
      </c>
      <c r="L41" s="16" t="s">
        <v>62</v>
      </c>
    </row>
    <row r="42" spans="2:12" ht="15" customHeight="1" x14ac:dyDescent="0.3">
      <c r="B42" s="17" t="s">
        <v>4</v>
      </c>
      <c r="C42" s="18"/>
      <c r="D42" s="19"/>
      <c r="E42" s="18"/>
      <c r="F42" s="19"/>
      <c r="G42" s="18"/>
      <c r="H42" s="19"/>
      <c r="I42" s="18"/>
      <c r="J42" s="19"/>
      <c r="K42" s="18"/>
      <c r="L42" s="20"/>
    </row>
    <row r="43" spans="2:12" ht="15" customHeight="1" x14ac:dyDescent="0.3">
      <c r="B43" s="17" t="s">
        <v>5</v>
      </c>
      <c r="C43" s="18"/>
      <c r="D43" s="19"/>
      <c r="E43" s="18"/>
      <c r="F43" s="19"/>
      <c r="G43" s="18"/>
      <c r="H43" s="19"/>
      <c r="I43" s="18"/>
      <c r="J43" s="19"/>
      <c r="K43" s="18"/>
      <c r="L43" s="20"/>
    </row>
    <row r="44" spans="2:12" ht="15" customHeight="1" x14ac:dyDescent="0.3">
      <c r="B44" s="17" t="s">
        <v>6</v>
      </c>
      <c r="C44" s="18"/>
      <c r="D44" s="19"/>
      <c r="E44" s="18"/>
      <c r="F44" s="19"/>
      <c r="G44" s="18"/>
      <c r="H44" s="19"/>
      <c r="I44" s="18"/>
      <c r="J44" s="19"/>
      <c r="K44" s="18"/>
      <c r="L44" s="20"/>
    </row>
    <row r="45" spans="2:12" ht="15" customHeight="1" x14ac:dyDescent="0.3">
      <c r="B45" s="17" t="s">
        <v>7</v>
      </c>
      <c r="C45" s="18"/>
      <c r="D45" s="19"/>
      <c r="E45" s="18"/>
      <c r="F45" s="19"/>
      <c r="G45" s="18"/>
      <c r="H45" s="19"/>
      <c r="I45" s="18"/>
      <c r="J45" s="19"/>
      <c r="K45" s="18"/>
      <c r="L45" s="20"/>
    </row>
    <row r="46" spans="2:12" ht="15" customHeight="1" x14ac:dyDescent="0.3">
      <c r="B46" s="17" t="s">
        <v>8</v>
      </c>
      <c r="C46" s="18"/>
      <c r="D46" s="19"/>
      <c r="E46" s="18"/>
      <c r="F46" s="19"/>
      <c r="G46" s="18"/>
      <c r="H46" s="19"/>
      <c r="I46" s="18"/>
      <c r="J46" s="19"/>
      <c r="K46" s="18"/>
      <c r="L46" s="20"/>
    </row>
    <row r="47" spans="2:12" ht="15" customHeight="1" x14ac:dyDescent="0.3">
      <c r="B47" s="17" t="s">
        <v>9</v>
      </c>
      <c r="C47" s="18"/>
      <c r="D47" s="19"/>
      <c r="E47" s="18"/>
      <c r="F47" s="19"/>
      <c r="G47" s="18"/>
      <c r="H47" s="19"/>
      <c r="I47" s="18"/>
      <c r="J47" s="19"/>
      <c r="K47" s="18"/>
      <c r="L47" s="20"/>
    </row>
    <row r="48" spans="2:12" ht="15" customHeight="1" x14ac:dyDescent="0.3">
      <c r="B48" s="17" t="s">
        <v>10</v>
      </c>
      <c r="C48" s="18"/>
      <c r="D48" s="19"/>
      <c r="E48" s="18"/>
      <c r="F48" s="19"/>
      <c r="G48" s="18"/>
      <c r="H48" s="19"/>
      <c r="I48" s="18"/>
      <c r="J48" s="19"/>
      <c r="K48" s="18"/>
      <c r="L48" s="20"/>
    </row>
    <row r="49" spans="2:12" ht="15" customHeight="1" x14ac:dyDescent="0.3">
      <c r="B49" s="21" t="s">
        <v>11</v>
      </c>
      <c r="C49" s="24">
        <f>SUBTOTAL(109,April[Woche 1])</f>
        <v>0</v>
      </c>
      <c r="D49" s="23">
        <f>SUBTOTAL(109,April[Überstunden])</f>
        <v>0</v>
      </c>
      <c r="E49" s="24">
        <f>SUBTOTAL(109,April[Woche 2])</f>
        <v>0</v>
      </c>
      <c r="F49" s="23">
        <f>SUBTOTAL(109,April[[Überstunden ]])</f>
        <v>0</v>
      </c>
      <c r="G49" s="24">
        <f>SUBTOTAL(109,April[Woche 3])</f>
        <v>0</v>
      </c>
      <c r="H49" s="23">
        <f>SUBTOTAL(109,April[[Überstunden  ]])</f>
        <v>0</v>
      </c>
      <c r="I49" s="24">
        <f>SUBTOTAL(109,April[Woche 4])</f>
        <v>0</v>
      </c>
      <c r="J49" s="23">
        <f>SUBTOTAL(109,April[[Überstunden   ]])</f>
        <v>0</v>
      </c>
      <c r="K49" s="24">
        <f>SUBTOTAL(109,April[Woche 5])</f>
        <v>0</v>
      </c>
      <c r="L49" s="25">
        <f>SUBTOTAL(109,April[[Überstunden    ]])</f>
        <v>0</v>
      </c>
    </row>
    <row r="50" spans="2:12" ht="15" customHeight="1" x14ac:dyDescent="0.3">
      <c r="B50" s="26" t="s">
        <v>18</v>
      </c>
      <c r="C50" s="27">
        <f>SUM(April[[#Totals],[Woche 1]],April[[#Totals],[Woche 2]],April[[#Totals],[Woche 3]],April[[#Totals],[Woche 4]],April[[#Totals],[Woche 5]])</f>
        <v>0</v>
      </c>
      <c r="D50" s="30" t="s">
        <v>42</v>
      </c>
      <c r="E50" s="30"/>
      <c r="F50" s="27">
        <f>SUM(April[[#Totals],[Überstunden]],April[[#Totals],[Überstunden ]],April[[#Totals],[Überstunden  ]],April[[#Totals],[Überstunden   ]],April[[#Totals],[Überstunden    ]])</f>
        <v>0</v>
      </c>
    </row>
    <row r="51" spans="2:12" ht="9" customHeight="1" x14ac:dyDescent="0.3"/>
    <row r="52" spans="2:12" ht="15" customHeight="1" x14ac:dyDescent="0.3">
      <c r="B52" s="14" t="s">
        <v>19</v>
      </c>
      <c r="C52" s="15" t="s">
        <v>35</v>
      </c>
      <c r="D52" s="15" t="s">
        <v>38</v>
      </c>
      <c r="E52" s="15" t="s">
        <v>51</v>
      </c>
      <c r="F52" s="15" t="s">
        <v>52</v>
      </c>
      <c r="G52" s="15" t="s">
        <v>55</v>
      </c>
      <c r="H52" s="15" t="s">
        <v>56</v>
      </c>
      <c r="I52" s="15" t="s">
        <v>58</v>
      </c>
      <c r="J52" s="15" t="s">
        <v>59</v>
      </c>
      <c r="K52" s="15" t="s">
        <v>61</v>
      </c>
      <c r="L52" s="16" t="s">
        <v>62</v>
      </c>
    </row>
    <row r="53" spans="2:12" ht="15" customHeight="1" x14ac:dyDescent="0.3">
      <c r="B53" s="17" t="s">
        <v>4</v>
      </c>
      <c r="C53" s="18"/>
      <c r="D53" s="19"/>
      <c r="E53" s="18"/>
      <c r="F53" s="19"/>
      <c r="G53" s="18"/>
      <c r="H53" s="19"/>
      <c r="I53" s="18"/>
      <c r="J53" s="19"/>
      <c r="K53" s="18"/>
      <c r="L53" s="20"/>
    </row>
    <row r="54" spans="2:12" ht="15" customHeight="1" x14ac:dyDescent="0.3">
      <c r="B54" s="17" t="s">
        <v>5</v>
      </c>
      <c r="C54" s="18"/>
      <c r="D54" s="19"/>
      <c r="E54" s="18"/>
      <c r="F54" s="19"/>
      <c r="G54" s="18"/>
      <c r="H54" s="19"/>
      <c r="I54" s="18"/>
      <c r="J54" s="19"/>
      <c r="K54" s="18"/>
      <c r="L54" s="20"/>
    </row>
    <row r="55" spans="2:12" ht="15" customHeight="1" x14ac:dyDescent="0.3">
      <c r="B55" s="17" t="s">
        <v>6</v>
      </c>
      <c r="C55" s="18"/>
      <c r="D55" s="19"/>
      <c r="E55" s="18"/>
      <c r="F55" s="19"/>
      <c r="G55" s="18"/>
      <c r="H55" s="19"/>
      <c r="I55" s="18"/>
      <c r="J55" s="19"/>
      <c r="K55" s="18"/>
      <c r="L55" s="20"/>
    </row>
    <row r="56" spans="2:12" ht="15" customHeight="1" x14ac:dyDescent="0.3">
      <c r="B56" s="17" t="s">
        <v>7</v>
      </c>
      <c r="C56" s="18"/>
      <c r="D56" s="19"/>
      <c r="E56" s="18"/>
      <c r="F56" s="19"/>
      <c r="G56" s="18"/>
      <c r="H56" s="19"/>
      <c r="I56" s="18"/>
      <c r="J56" s="19"/>
      <c r="K56" s="18"/>
      <c r="L56" s="20"/>
    </row>
    <row r="57" spans="2:12" ht="15" customHeight="1" x14ac:dyDescent="0.3">
      <c r="B57" s="17" t="s">
        <v>8</v>
      </c>
      <c r="C57" s="18"/>
      <c r="D57" s="19"/>
      <c r="E57" s="18"/>
      <c r="F57" s="19"/>
      <c r="G57" s="18"/>
      <c r="H57" s="19"/>
      <c r="I57" s="18"/>
      <c r="J57" s="19"/>
      <c r="K57" s="18"/>
      <c r="L57" s="20"/>
    </row>
    <row r="58" spans="2:12" ht="15" customHeight="1" x14ac:dyDescent="0.3">
      <c r="B58" s="17" t="s">
        <v>9</v>
      </c>
      <c r="C58" s="18"/>
      <c r="D58" s="19"/>
      <c r="E58" s="18"/>
      <c r="F58" s="19"/>
      <c r="G58" s="18"/>
      <c r="H58" s="19"/>
      <c r="I58" s="18"/>
      <c r="J58" s="19"/>
      <c r="K58" s="18"/>
      <c r="L58" s="20"/>
    </row>
    <row r="59" spans="2:12" ht="15" customHeight="1" x14ac:dyDescent="0.3">
      <c r="B59" s="17" t="s">
        <v>10</v>
      </c>
      <c r="C59" s="18"/>
      <c r="D59" s="19"/>
      <c r="E59" s="18"/>
      <c r="F59" s="19"/>
      <c r="G59" s="18"/>
      <c r="H59" s="19"/>
      <c r="I59" s="18"/>
      <c r="J59" s="19"/>
      <c r="K59" s="18"/>
      <c r="L59" s="20"/>
    </row>
    <row r="60" spans="2:12" ht="15" customHeight="1" x14ac:dyDescent="0.3">
      <c r="B60" s="21" t="s">
        <v>11</v>
      </c>
      <c r="C60" s="24">
        <f>SUBTOTAL(109,Mai[Woche 1])</f>
        <v>0</v>
      </c>
      <c r="D60" s="23">
        <f>SUBTOTAL(109,Mai[Überstunden])</f>
        <v>0</v>
      </c>
      <c r="E60" s="24">
        <f>SUBTOTAL(109,Mai[Woche 2])</f>
        <v>0</v>
      </c>
      <c r="F60" s="23">
        <f>SUBTOTAL(109,Mai[[Überstunden ]])</f>
        <v>0</v>
      </c>
      <c r="G60" s="24">
        <f>SUBTOTAL(109,Mai[Woche 3])</f>
        <v>0</v>
      </c>
      <c r="H60" s="23">
        <f>SUBTOTAL(109,Mai[[Überstunden  ]])</f>
        <v>0</v>
      </c>
      <c r="I60" s="24">
        <f>SUBTOTAL(109,Mai[Woche 4])</f>
        <v>0</v>
      </c>
      <c r="J60" s="23">
        <f>SUBTOTAL(109,Mai[[Überstunden   ]])</f>
        <v>0</v>
      </c>
      <c r="K60" s="24">
        <f>SUBTOTAL(109,Mai[Woche 5])</f>
        <v>0</v>
      </c>
      <c r="L60" s="25">
        <f>SUBTOTAL(109,Mai[[Überstunden    ]])</f>
        <v>0</v>
      </c>
    </row>
    <row r="61" spans="2:12" ht="15" customHeight="1" x14ac:dyDescent="0.3">
      <c r="B61" s="26" t="s">
        <v>20</v>
      </c>
      <c r="C61" s="27">
        <f>SUM(Mai[[#Totals],[Woche 1]],Mai[[#Totals],[Woche 2]],Mai[[#Totals],[Woche 3]],Mai[[#Totals],[Woche 4]],Mai[[#Totals],[Woche 5]])</f>
        <v>0</v>
      </c>
      <c r="D61" s="30" t="s">
        <v>43</v>
      </c>
      <c r="E61" s="30"/>
      <c r="F61" s="27">
        <f>SUM(Mai[[#Totals],[Überstunden]],Mai[[#Totals],[Überstunden ]],Mai[[#Totals],[Überstunden  ]],Mai[[#Totals],[Überstunden   ]],Mai[[#Totals],[Überstunden    ]])</f>
        <v>0</v>
      </c>
    </row>
    <row r="62" spans="2:12" ht="9" customHeight="1" x14ac:dyDescent="0.3"/>
    <row r="63" spans="2:12" ht="15" customHeight="1" x14ac:dyDescent="0.3">
      <c r="B63" s="14" t="s">
        <v>21</v>
      </c>
      <c r="C63" s="15" t="s">
        <v>35</v>
      </c>
      <c r="D63" s="15" t="s">
        <v>38</v>
      </c>
      <c r="E63" s="15" t="s">
        <v>51</v>
      </c>
      <c r="F63" s="15" t="s">
        <v>52</v>
      </c>
      <c r="G63" s="15" t="s">
        <v>55</v>
      </c>
      <c r="H63" s="15" t="s">
        <v>56</v>
      </c>
      <c r="I63" s="15" t="s">
        <v>58</v>
      </c>
      <c r="J63" s="15" t="s">
        <v>59</v>
      </c>
      <c r="K63" s="15" t="s">
        <v>61</v>
      </c>
      <c r="L63" s="16" t="s">
        <v>62</v>
      </c>
    </row>
    <row r="64" spans="2:12" ht="15" customHeight="1" x14ac:dyDescent="0.3">
      <c r="B64" s="17" t="s">
        <v>4</v>
      </c>
      <c r="C64" s="18"/>
      <c r="D64" s="19"/>
      <c r="E64" s="18"/>
      <c r="F64" s="19"/>
      <c r="G64" s="18"/>
      <c r="H64" s="19"/>
      <c r="I64" s="18"/>
      <c r="J64" s="19"/>
      <c r="K64" s="18"/>
      <c r="L64" s="20"/>
    </row>
    <row r="65" spans="2:12" ht="15" customHeight="1" x14ac:dyDescent="0.3">
      <c r="B65" s="17" t="s">
        <v>5</v>
      </c>
      <c r="C65" s="18"/>
      <c r="D65" s="19"/>
      <c r="E65" s="18"/>
      <c r="F65" s="19"/>
      <c r="G65" s="18"/>
      <c r="H65" s="19"/>
      <c r="I65" s="18"/>
      <c r="J65" s="19"/>
      <c r="K65" s="18"/>
      <c r="L65" s="20"/>
    </row>
    <row r="66" spans="2:12" ht="15" customHeight="1" x14ac:dyDescent="0.3">
      <c r="B66" s="17" t="s">
        <v>6</v>
      </c>
      <c r="C66" s="18"/>
      <c r="D66" s="19"/>
      <c r="E66" s="18"/>
      <c r="F66" s="19"/>
      <c r="G66" s="18"/>
      <c r="H66" s="19"/>
      <c r="I66" s="18"/>
      <c r="J66" s="19"/>
      <c r="K66" s="18"/>
      <c r="L66" s="20"/>
    </row>
    <row r="67" spans="2:12" ht="15" customHeight="1" x14ac:dyDescent="0.3">
      <c r="B67" s="17" t="s">
        <v>7</v>
      </c>
      <c r="C67" s="18"/>
      <c r="D67" s="19"/>
      <c r="E67" s="18"/>
      <c r="F67" s="19"/>
      <c r="G67" s="18"/>
      <c r="H67" s="19"/>
      <c r="I67" s="18"/>
      <c r="J67" s="19"/>
      <c r="K67" s="18"/>
      <c r="L67" s="20"/>
    </row>
    <row r="68" spans="2:12" ht="15" customHeight="1" x14ac:dyDescent="0.3">
      <c r="B68" s="17" t="s">
        <v>8</v>
      </c>
      <c r="C68" s="18"/>
      <c r="D68" s="19"/>
      <c r="E68" s="18"/>
      <c r="F68" s="19"/>
      <c r="G68" s="18"/>
      <c r="H68" s="19"/>
      <c r="I68" s="18"/>
      <c r="J68" s="19"/>
      <c r="K68" s="18"/>
      <c r="L68" s="20"/>
    </row>
    <row r="69" spans="2:12" ht="15" customHeight="1" x14ac:dyDescent="0.3">
      <c r="B69" s="17" t="s">
        <v>9</v>
      </c>
      <c r="C69" s="18"/>
      <c r="D69" s="19"/>
      <c r="E69" s="18"/>
      <c r="F69" s="19"/>
      <c r="G69" s="18"/>
      <c r="H69" s="19"/>
      <c r="I69" s="18"/>
      <c r="J69" s="19"/>
      <c r="K69" s="18"/>
      <c r="L69" s="20"/>
    </row>
    <row r="70" spans="2:12" ht="15" customHeight="1" x14ac:dyDescent="0.3">
      <c r="B70" s="17" t="s">
        <v>10</v>
      </c>
      <c r="C70" s="18"/>
      <c r="D70" s="19"/>
      <c r="E70" s="18"/>
      <c r="F70" s="19"/>
      <c r="G70" s="18"/>
      <c r="H70" s="19"/>
      <c r="I70" s="18"/>
      <c r="J70" s="19"/>
      <c r="K70" s="18"/>
      <c r="L70" s="20"/>
    </row>
    <row r="71" spans="2:12" ht="15" customHeight="1" x14ac:dyDescent="0.3">
      <c r="B71" s="21" t="s">
        <v>11</v>
      </c>
      <c r="C71" s="24">
        <f>SUBTOTAL(109,Juni[Woche 1])</f>
        <v>0</v>
      </c>
      <c r="D71" s="23">
        <f>SUBTOTAL(109,Juni[Überstunden])</f>
        <v>0</v>
      </c>
      <c r="E71" s="24">
        <f>SUBTOTAL(109,Juni[Woche 2])</f>
        <v>0</v>
      </c>
      <c r="F71" s="23">
        <f>SUBTOTAL(109,Juni[[Überstunden ]])</f>
        <v>0</v>
      </c>
      <c r="G71" s="24">
        <f>SUBTOTAL(109,Juni[Woche 3])</f>
        <v>0</v>
      </c>
      <c r="H71" s="23">
        <f>SUBTOTAL(109,Juni[[Überstunden  ]])</f>
        <v>0</v>
      </c>
      <c r="I71" s="24">
        <f>SUBTOTAL(109,Juni[Woche 4])</f>
        <v>0</v>
      </c>
      <c r="J71" s="23">
        <f>SUBTOTAL(109,Juni[[Überstunden   ]])</f>
        <v>0</v>
      </c>
      <c r="K71" s="24">
        <f>SUBTOTAL(109,Juni[Woche 5])</f>
        <v>0</v>
      </c>
      <c r="L71" s="25">
        <f>SUBTOTAL(109,Juni[[Überstunden    ]])</f>
        <v>0</v>
      </c>
    </row>
    <row r="72" spans="2:12" ht="15" customHeight="1" x14ac:dyDescent="0.3">
      <c r="B72" s="26" t="s">
        <v>22</v>
      </c>
      <c r="C72" s="27">
        <f>SUM(Juni[[#Totals],[Woche 1]],Juni[[#Totals],[Woche 2]],Juni[[#Totals],[Woche 3]],Juni[[#Totals],[Woche 4]],Juni[[#Totals],[Woche 5]])</f>
        <v>0</v>
      </c>
      <c r="D72" s="30" t="s">
        <v>44</v>
      </c>
      <c r="E72" s="30"/>
      <c r="F72" s="27">
        <f>SUM(Juni[[#Totals],[Überstunden]],Juni[[#Totals],[Überstunden ]],Juni[[#Totals],[Überstunden  ]],Juni[[#Totals],[Überstunden   ]],Juni[[#Totals],[Überstunden    ]])</f>
        <v>0</v>
      </c>
    </row>
    <row r="73" spans="2:12" ht="9" customHeight="1" x14ac:dyDescent="0.3">
      <c r="B73" s="29"/>
      <c r="C73" s="12"/>
    </row>
    <row r="74" spans="2:12" s="13" customFormat="1" ht="24.95" customHeight="1" x14ac:dyDescent="0.2">
      <c r="B74" s="35" t="s">
        <v>65</v>
      </c>
      <c r="C74" s="36"/>
      <c r="D74" s="36"/>
      <c r="E74" s="36"/>
      <c r="F74" s="36"/>
      <c r="G74" s="36"/>
      <c r="H74" s="36"/>
      <c r="I74" s="36"/>
      <c r="J74" s="36"/>
      <c r="K74" s="36"/>
      <c r="L74" s="36"/>
    </row>
    <row r="75" spans="2:12" ht="15" customHeight="1" x14ac:dyDescent="0.3">
      <c r="B75" s="14" t="s">
        <v>23</v>
      </c>
      <c r="C75" s="15" t="s">
        <v>35</v>
      </c>
      <c r="D75" s="15" t="s">
        <v>38</v>
      </c>
      <c r="E75" s="15" t="s">
        <v>51</v>
      </c>
      <c r="F75" s="15" t="s">
        <v>52</v>
      </c>
      <c r="G75" s="15" t="s">
        <v>55</v>
      </c>
      <c r="H75" s="15" t="s">
        <v>56</v>
      </c>
      <c r="I75" s="15" t="s">
        <v>58</v>
      </c>
      <c r="J75" s="15" t="s">
        <v>59</v>
      </c>
      <c r="K75" s="15" t="s">
        <v>61</v>
      </c>
      <c r="L75" s="16" t="s">
        <v>62</v>
      </c>
    </row>
    <row r="76" spans="2:12" ht="15" customHeight="1" x14ac:dyDescent="0.3">
      <c r="B76" s="17" t="s">
        <v>4</v>
      </c>
      <c r="C76" s="18"/>
      <c r="D76" s="19"/>
      <c r="E76" s="18"/>
      <c r="F76" s="19"/>
      <c r="G76" s="18"/>
      <c r="H76" s="19"/>
      <c r="I76" s="18"/>
      <c r="J76" s="19"/>
      <c r="K76" s="18"/>
      <c r="L76" s="20"/>
    </row>
    <row r="77" spans="2:12" ht="15" customHeight="1" x14ac:dyDescent="0.3">
      <c r="B77" s="17" t="s">
        <v>5</v>
      </c>
      <c r="C77" s="18"/>
      <c r="D77" s="19"/>
      <c r="E77" s="18"/>
      <c r="F77" s="19"/>
      <c r="G77" s="18"/>
      <c r="H77" s="19"/>
      <c r="I77" s="18"/>
      <c r="J77" s="19"/>
      <c r="K77" s="18"/>
      <c r="L77" s="20"/>
    </row>
    <row r="78" spans="2:12" ht="15" customHeight="1" x14ac:dyDescent="0.3">
      <c r="B78" s="17" t="s">
        <v>6</v>
      </c>
      <c r="C78" s="18"/>
      <c r="D78" s="19"/>
      <c r="E78" s="18"/>
      <c r="F78" s="19"/>
      <c r="G78" s="18"/>
      <c r="H78" s="19"/>
      <c r="I78" s="18"/>
      <c r="J78" s="19"/>
      <c r="K78" s="18"/>
      <c r="L78" s="20"/>
    </row>
    <row r="79" spans="2:12" ht="15" customHeight="1" x14ac:dyDescent="0.3">
      <c r="B79" s="17" t="s">
        <v>7</v>
      </c>
      <c r="C79" s="18"/>
      <c r="D79" s="19"/>
      <c r="E79" s="18"/>
      <c r="F79" s="19"/>
      <c r="G79" s="18"/>
      <c r="H79" s="19"/>
      <c r="I79" s="18"/>
      <c r="J79" s="19"/>
      <c r="K79" s="18"/>
      <c r="L79" s="20"/>
    </row>
    <row r="80" spans="2:12" ht="15" customHeight="1" x14ac:dyDescent="0.3">
      <c r="B80" s="17" t="s">
        <v>8</v>
      </c>
      <c r="C80" s="18"/>
      <c r="D80" s="19"/>
      <c r="E80" s="18"/>
      <c r="F80" s="19"/>
      <c r="G80" s="18"/>
      <c r="H80" s="19"/>
      <c r="I80" s="18"/>
      <c r="J80" s="19"/>
      <c r="K80" s="18"/>
      <c r="L80" s="20"/>
    </row>
    <row r="81" spans="2:12" ht="15" customHeight="1" x14ac:dyDescent="0.3">
      <c r="B81" s="17" t="s">
        <v>9</v>
      </c>
      <c r="C81" s="18"/>
      <c r="D81" s="19"/>
      <c r="E81" s="18"/>
      <c r="F81" s="19"/>
      <c r="G81" s="18"/>
      <c r="H81" s="19"/>
      <c r="I81" s="18"/>
      <c r="J81" s="19"/>
      <c r="K81" s="18"/>
      <c r="L81" s="20"/>
    </row>
    <row r="82" spans="2:12" ht="15" customHeight="1" x14ac:dyDescent="0.3">
      <c r="B82" s="17" t="s">
        <v>10</v>
      </c>
      <c r="C82" s="18"/>
      <c r="D82" s="19"/>
      <c r="E82" s="18"/>
      <c r="F82" s="19"/>
      <c r="G82" s="18"/>
      <c r="H82" s="19"/>
      <c r="I82" s="18"/>
      <c r="J82" s="19"/>
      <c r="K82" s="18"/>
      <c r="L82" s="20"/>
    </row>
    <row r="83" spans="2:12" ht="15" customHeight="1" x14ac:dyDescent="0.3">
      <c r="B83" s="21" t="s">
        <v>11</v>
      </c>
      <c r="C83" s="24">
        <f>SUBTOTAL(109,Juli[Woche 1])</f>
        <v>0</v>
      </c>
      <c r="D83" s="23">
        <f>SUBTOTAL(109,Juli[Überstunden])</f>
        <v>0</v>
      </c>
      <c r="E83" s="24">
        <f>SUBTOTAL(109,Juli[Woche 2])</f>
        <v>0</v>
      </c>
      <c r="F83" s="23">
        <f>SUBTOTAL(109,Juli[[Überstunden ]])</f>
        <v>0</v>
      </c>
      <c r="G83" s="24">
        <f>SUBTOTAL(109,Juli[Woche 3])</f>
        <v>0</v>
      </c>
      <c r="H83" s="23">
        <f>SUBTOTAL(109,Juli[[Überstunden  ]])</f>
        <v>0</v>
      </c>
      <c r="I83" s="24">
        <f>SUBTOTAL(109,Juli[Woche 4])</f>
        <v>0</v>
      </c>
      <c r="J83" s="23">
        <f>SUBTOTAL(109,Juli[[Überstunden   ]])</f>
        <v>0</v>
      </c>
      <c r="K83" s="24">
        <f>SUBTOTAL(109,Juli[Woche 5])</f>
        <v>0</v>
      </c>
      <c r="L83" s="25">
        <f>SUBTOTAL(109,Juli[[Überstunden    ]])</f>
        <v>0</v>
      </c>
    </row>
    <row r="84" spans="2:12" ht="15" customHeight="1" x14ac:dyDescent="0.3">
      <c r="B84" s="26" t="s">
        <v>24</v>
      </c>
      <c r="C84" s="27">
        <f>SUM(Juli[[#Totals],[Woche 1]],Juli[[#Totals],[Woche 2]],Juli[[#Totals],[Woche 3]],Juli[[#Totals],[Woche 4]],Juli[[#Totals],[Woche 5]])</f>
        <v>0</v>
      </c>
      <c r="D84" s="30" t="s">
        <v>45</v>
      </c>
      <c r="E84" s="30"/>
      <c r="F84" s="27">
        <f>SUM(Juli[[#Totals],[Überstunden]],Juli[[#Totals],[Überstunden ]],Juli[[#Totals],[Überstunden  ]],Juli[[#Totals],[Überstunden   ]],Juli[[#Totals],[Überstunden    ]])</f>
        <v>0</v>
      </c>
    </row>
    <row r="85" spans="2:12" ht="9" customHeight="1" x14ac:dyDescent="0.3"/>
    <row r="86" spans="2:12" ht="15" customHeight="1" x14ac:dyDescent="0.3">
      <c r="B86" s="14" t="s">
        <v>25</v>
      </c>
      <c r="C86" s="15" t="s">
        <v>35</v>
      </c>
      <c r="D86" s="15" t="s">
        <v>38</v>
      </c>
      <c r="E86" s="15" t="s">
        <v>51</v>
      </c>
      <c r="F86" s="15" t="s">
        <v>52</v>
      </c>
      <c r="G86" s="15" t="s">
        <v>55</v>
      </c>
      <c r="H86" s="15" t="s">
        <v>56</v>
      </c>
      <c r="I86" s="15" t="s">
        <v>58</v>
      </c>
      <c r="J86" s="15" t="s">
        <v>59</v>
      </c>
      <c r="K86" s="15" t="s">
        <v>61</v>
      </c>
      <c r="L86" s="16" t="s">
        <v>62</v>
      </c>
    </row>
    <row r="87" spans="2:12" ht="15" customHeight="1" x14ac:dyDescent="0.3">
      <c r="B87" s="17" t="s">
        <v>4</v>
      </c>
      <c r="C87" s="18"/>
      <c r="D87" s="19"/>
      <c r="E87" s="18"/>
      <c r="F87" s="19"/>
      <c r="G87" s="18"/>
      <c r="H87" s="19"/>
      <c r="I87" s="18"/>
      <c r="J87" s="19"/>
      <c r="K87" s="18"/>
      <c r="L87" s="20"/>
    </row>
    <row r="88" spans="2:12" ht="15" customHeight="1" x14ac:dyDescent="0.3">
      <c r="B88" s="17" t="s">
        <v>5</v>
      </c>
      <c r="C88" s="18"/>
      <c r="D88" s="19"/>
      <c r="E88" s="18"/>
      <c r="F88" s="19"/>
      <c r="G88" s="18"/>
      <c r="H88" s="19"/>
      <c r="I88" s="18"/>
      <c r="J88" s="19"/>
      <c r="K88" s="18"/>
      <c r="L88" s="20"/>
    </row>
    <row r="89" spans="2:12" ht="15" customHeight="1" x14ac:dyDescent="0.3">
      <c r="B89" s="17" t="s">
        <v>6</v>
      </c>
      <c r="C89" s="18"/>
      <c r="D89" s="19"/>
      <c r="E89" s="18"/>
      <c r="F89" s="19"/>
      <c r="G89" s="18"/>
      <c r="H89" s="19"/>
      <c r="I89" s="18"/>
      <c r="J89" s="19"/>
      <c r="K89" s="18"/>
      <c r="L89" s="20"/>
    </row>
    <row r="90" spans="2:12" ht="15" customHeight="1" x14ac:dyDescent="0.3">
      <c r="B90" s="17" t="s">
        <v>7</v>
      </c>
      <c r="C90" s="18"/>
      <c r="D90" s="19"/>
      <c r="E90" s="18"/>
      <c r="F90" s="19"/>
      <c r="G90" s="18"/>
      <c r="H90" s="19"/>
      <c r="I90" s="18"/>
      <c r="J90" s="19"/>
      <c r="K90" s="18"/>
      <c r="L90" s="20"/>
    </row>
    <row r="91" spans="2:12" ht="15" customHeight="1" x14ac:dyDescent="0.3">
      <c r="B91" s="17" t="s">
        <v>8</v>
      </c>
      <c r="C91" s="18"/>
      <c r="D91" s="19"/>
      <c r="E91" s="18"/>
      <c r="F91" s="19"/>
      <c r="G91" s="18"/>
      <c r="H91" s="19"/>
      <c r="I91" s="18"/>
      <c r="J91" s="19"/>
      <c r="K91" s="18"/>
      <c r="L91" s="20"/>
    </row>
    <row r="92" spans="2:12" ht="15" customHeight="1" x14ac:dyDescent="0.3">
      <c r="B92" s="17" t="s">
        <v>9</v>
      </c>
      <c r="C92" s="18"/>
      <c r="D92" s="19"/>
      <c r="E92" s="18"/>
      <c r="F92" s="19"/>
      <c r="G92" s="18"/>
      <c r="H92" s="19"/>
      <c r="I92" s="18"/>
      <c r="J92" s="19"/>
      <c r="K92" s="18"/>
      <c r="L92" s="20"/>
    </row>
    <row r="93" spans="2:12" ht="15" customHeight="1" x14ac:dyDescent="0.3">
      <c r="B93" s="17" t="s">
        <v>10</v>
      </c>
      <c r="C93" s="18"/>
      <c r="D93" s="19"/>
      <c r="E93" s="18"/>
      <c r="F93" s="19"/>
      <c r="G93" s="18"/>
      <c r="H93" s="19"/>
      <c r="I93" s="18"/>
      <c r="J93" s="19"/>
      <c r="K93" s="18"/>
      <c r="L93" s="20"/>
    </row>
    <row r="94" spans="2:12" ht="15" customHeight="1" x14ac:dyDescent="0.3">
      <c r="B94" s="21" t="s">
        <v>11</v>
      </c>
      <c r="C94" s="24">
        <f>SUBTOTAL(109,August[Woche 1])</f>
        <v>0</v>
      </c>
      <c r="D94" s="23">
        <f>SUBTOTAL(109,August[Überstunden])</f>
        <v>0</v>
      </c>
      <c r="E94" s="24">
        <f>SUBTOTAL(109,August[Woche 2])</f>
        <v>0</v>
      </c>
      <c r="F94" s="23">
        <f>SUBTOTAL(109,August[[Überstunden ]])</f>
        <v>0</v>
      </c>
      <c r="G94" s="24">
        <f>SUBTOTAL(109,August[Woche 3])</f>
        <v>0</v>
      </c>
      <c r="H94" s="23">
        <f>SUBTOTAL(109,August[[Überstunden  ]])</f>
        <v>0</v>
      </c>
      <c r="I94" s="24">
        <f>SUBTOTAL(109,August[Woche 4])</f>
        <v>0</v>
      </c>
      <c r="J94" s="23">
        <f>SUBTOTAL(109,August[[Überstunden   ]])</f>
        <v>0</v>
      </c>
      <c r="K94" s="24">
        <f>SUBTOTAL(109,August[Woche 5])</f>
        <v>0</v>
      </c>
      <c r="L94" s="25">
        <f>SUBTOTAL(109,August[[Überstunden    ]])</f>
        <v>0</v>
      </c>
    </row>
    <row r="95" spans="2:12" ht="15" customHeight="1" x14ac:dyDescent="0.3">
      <c r="B95" s="26" t="s">
        <v>26</v>
      </c>
      <c r="C95" s="27">
        <f>SUM(August[[#Totals],[Woche 1]],August[[#Totals],[Woche 2]],August[[#Totals],[Woche 3]],August[[#Totals],[Woche 4]],August[[#Totals],[Woche 5]])</f>
        <v>0</v>
      </c>
      <c r="D95" s="30" t="s">
        <v>46</v>
      </c>
      <c r="E95" s="30"/>
      <c r="F95" s="27">
        <f>SUM(August[[#Totals],[Überstunden]],August[[#Totals],[Überstunden ]],August[[#Totals],[Überstunden  ]],August[[#Totals],[Überstunden   ]],August[[#Totals],[Überstunden    ]])</f>
        <v>0</v>
      </c>
    </row>
    <row r="96" spans="2:12" ht="9" customHeight="1" x14ac:dyDescent="0.3"/>
    <row r="97" spans="2:12" ht="15" customHeight="1" x14ac:dyDescent="0.3">
      <c r="B97" s="14" t="s">
        <v>27</v>
      </c>
      <c r="C97" s="15" t="s">
        <v>35</v>
      </c>
      <c r="D97" s="15" t="s">
        <v>38</v>
      </c>
      <c r="E97" s="15" t="s">
        <v>51</v>
      </c>
      <c r="F97" s="15" t="s">
        <v>52</v>
      </c>
      <c r="G97" s="15" t="s">
        <v>55</v>
      </c>
      <c r="H97" s="15" t="s">
        <v>56</v>
      </c>
      <c r="I97" s="15" t="s">
        <v>58</v>
      </c>
      <c r="J97" s="15" t="s">
        <v>59</v>
      </c>
      <c r="K97" s="15" t="s">
        <v>61</v>
      </c>
      <c r="L97" s="16" t="s">
        <v>62</v>
      </c>
    </row>
    <row r="98" spans="2:12" ht="15" customHeight="1" x14ac:dyDescent="0.3">
      <c r="B98" s="17" t="s">
        <v>4</v>
      </c>
      <c r="C98" s="18"/>
      <c r="D98" s="19"/>
      <c r="E98" s="18"/>
      <c r="F98" s="19"/>
      <c r="G98" s="18"/>
      <c r="H98" s="19"/>
      <c r="I98" s="18"/>
      <c r="J98" s="19"/>
      <c r="K98" s="18"/>
      <c r="L98" s="20"/>
    </row>
    <row r="99" spans="2:12" ht="15" customHeight="1" x14ac:dyDescent="0.3">
      <c r="B99" s="17" t="s">
        <v>5</v>
      </c>
      <c r="C99" s="18"/>
      <c r="D99" s="19"/>
      <c r="E99" s="18"/>
      <c r="F99" s="19"/>
      <c r="G99" s="18"/>
      <c r="H99" s="19"/>
      <c r="I99" s="18"/>
      <c r="J99" s="19"/>
      <c r="K99" s="18"/>
      <c r="L99" s="20"/>
    </row>
    <row r="100" spans="2:12" ht="15" customHeight="1" x14ac:dyDescent="0.3">
      <c r="B100" s="17" t="s">
        <v>6</v>
      </c>
      <c r="C100" s="18"/>
      <c r="D100" s="19"/>
      <c r="E100" s="18"/>
      <c r="F100" s="19"/>
      <c r="G100" s="18"/>
      <c r="H100" s="19"/>
      <c r="I100" s="18"/>
      <c r="J100" s="19"/>
      <c r="K100" s="18"/>
      <c r="L100" s="20"/>
    </row>
    <row r="101" spans="2:12" ht="15" customHeight="1" x14ac:dyDescent="0.3">
      <c r="B101" s="17" t="s">
        <v>7</v>
      </c>
      <c r="C101" s="18"/>
      <c r="D101" s="19"/>
      <c r="E101" s="18"/>
      <c r="F101" s="19"/>
      <c r="G101" s="18"/>
      <c r="H101" s="19"/>
      <c r="I101" s="18"/>
      <c r="J101" s="19"/>
      <c r="K101" s="18"/>
      <c r="L101" s="20"/>
    </row>
    <row r="102" spans="2:12" ht="15" customHeight="1" x14ac:dyDescent="0.3">
      <c r="B102" s="17" t="s">
        <v>8</v>
      </c>
      <c r="C102" s="18"/>
      <c r="D102" s="19"/>
      <c r="E102" s="18"/>
      <c r="F102" s="19"/>
      <c r="G102" s="18"/>
      <c r="H102" s="19"/>
      <c r="I102" s="18"/>
      <c r="J102" s="19"/>
      <c r="K102" s="18"/>
      <c r="L102" s="20"/>
    </row>
    <row r="103" spans="2:12" ht="15" customHeight="1" x14ac:dyDescent="0.3">
      <c r="B103" s="17" t="s">
        <v>9</v>
      </c>
      <c r="C103" s="18"/>
      <c r="D103" s="19"/>
      <c r="E103" s="18"/>
      <c r="F103" s="19"/>
      <c r="G103" s="18"/>
      <c r="H103" s="19"/>
      <c r="I103" s="18"/>
      <c r="J103" s="19"/>
      <c r="K103" s="18"/>
      <c r="L103" s="20"/>
    </row>
    <row r="104" spans="2:12" ht="15" customHeight="1" x14ac:dyDescent="0.3">
      <c r="B104" s="17" t="s">
        <v>10</v>
      </c>
      <c r="C104" s="18"/>
      <c r="D104" s="19"/>
      <c r="E104" s="18"/>
      <c r="F104" s="19"/>
      <c r="G104" s="18"/>
      <c r="H104" s="19"/>
      <c r="I104" s="18"/>
      <c r="J104" s="19"/>
      <c r="K104" s="18"/>
      <c r="L104" s="20"/>
    </row>
    <row r="105" spans="2:12" ht="15" customHeight="1" x14ac:dyDescent="0.3">
      <c r="B105" s="21" t="s">
        <v>11</v>
      </c>
      <c r="C105" s="24">
        <f>SUBTOTAL(109,September[Woche 1])</f>
        <v>0</v>
      </c>
      <c r="D105" s="23">
        <f>SUBTOTAL(109,September[Überstunden])</f>
        <v>0</v>
      </c>
      <c r="E105" s="24">
        <f>SUBTOTAL(109,September[Woche 2])</f>
        <v>0</v>
      </c>
      <c r="F105" s="23">
        <f>SUBTOTAL(109,September[[Überstunden ]])</f>
        <v>0</v>
      </c>
      <c r="G105" s="24">
        <f>SUBTOTAL(109,September[Woche 3])</f>
        <v>0</v>
      </c>
      <c r="H105" s="23">
        <f>SUBTOTAL(109,September[[Überstunden  ]])</f>
        <v>0</v>
      </c>
      <c r="I105" s="24">
        <f>SUBTOTAL(109,September[Woche 4])</f>
        <v>0</v>
      </c>
      <c r="J105" s="23">
        <f>SUBTOTAL(109,September[[Überstunden   ]])</f>
        <v>0</v>
      </c>
      <c r="K105" s="24">
        <f>SUBTOTAL(109,September[Woche 5])</f>
        <v>0</v>
      </c>
      <c r="L105" s="25">
        <f>SUBTOTAL(109,September[[Überstunden    ]])</f>
        <v>0</v>
      </c>
    </row>
    <row r="106" spans="2:12" ht="15" customHeight="1" x14ac:dyDescent="0.3">
      <c r="B106" s="26" t="s">
        <v>28</v>
      </c>
      <c r="C106" s="27">
        <f>SUM(September[[#Totals],[Woche 1]],September[[#Totals],[Woche 2]],September[[#Totals],[Woche 3]],September[[#Totals],[Woche 4]],September[[#Totals],[Woche 5]])</f>
        <v>0</v>
      </c>
      <c r="D106" s="30" t="s">
        <v>47</v>
      </c>
      <c r="E106" s="30"/>
      <c r="F106" s="27">
        <f>SUM(September[[#Totals],[Überstunden]],September[[#Totals],[Überstunden ]],September[[#Totals],[Überstunden  ]],September[[#Totals],[Überstunden   ]],September[[#Totals],[Überstunden    ]])</f>
        <v>0</v>
      </c>
    </row>
    <row r="107" spans="2:12" ht="9" customHeight="1" x14ac:dyDescent="0.3">
      <c r="B107" s="28"/>
    </row>
    <row r="108" spans="2:12" s="28" customFormat="1" ht="24.95" customHeight="1" x14ac:dyDescent="0.2">
      <c r="B108" s="35" t="s">
        <v>66</v>
      </c>
      <c r="C108" s="35"/>
      <c r="D108" s="35"/>
      <c r="E108" s="35"/>
      <c r="F108" s="35"/>
      <c r="G108" s="35"/>
      <c r="H108" s="35"/>
      <c r="I108" s="35"/>
      <c r="J108" s="35"/>
      <c r="K108" s="35"/>
      <c r="L108" s="35"/>
    </row>
    <row r="109" spans="2:12" ht="15" customHeight="1" x14ac:dyDescent="0.3">
      <c r="B109" s="14" t="s">
        <v>29</v>
      </c>
      <c r="C109" s="15" t="s">
        <v>35</v>
      </c>
      <c r="D109" s="15" t="s">
        <v>38</v>
      </c>
      <c r="E109" s="15" t="s">
        <v>51</v>
      </c>
      <c r="F109" s="15" t="s">
        <v>52</v>
      </c>
      <c r="G109" s="15" t="s">
        <v>55</v>
      </c>
      <c r="H109" s="15" t="s">
        <v>56</v>
      </c>
      <c r="I109" s="15" t="s">
        <v>58</v>
      </c>
      <c r="J109" s="15" t="s">
        <v>59</v>
      </c>
      <c r="K109" s="15" t="s">
        <v>61</v>
      </c>
      <c r="L109" s="16" t="s">
        <v>62</v>
      </c>
    </row>
    <row r="110" spans="2:12" ht="15" customHeight="1" x14ac:dyDescent="0.3">
      <c r="B110" s="17" t="s">
        <v>4</v>
      </c>
      <c r="C110" s="18"/>
      <c r="D110" s="19"/>
      <c r="E110" s="18"/>
      <c r="F110" s="19"/>
      <c r="G110" s="18"/>
      <c r="H110" s="19"/>
      <c r="I110" s="18"/>
      <c r="J110" s="19"/>
      <c r="K110" s="18"/>
      <c r="L110" s="20"/>
    </row>
    <row r="111" spans="2:12" ht="15" customHeight="1" x14ac:dyDescent="0.3">
      <c r="B111" s="17" t="s">
        <v>5</v>
      </c>
      <c r="C111" s="18"/>
      <c r="D111" s="19"/>
      <c r="E111" s="18"/>
      <c r="F111" s="19"/>
      <c r="G111" s="18"/>
      <c r="H111" s="19"/>
      <c r="I111" s="18"/>
      <c r="J111" s="19"/>
      <c r="K111" s="18"/>
      <c r="L111" s="20"/>
    </row>
    <row r="112" spans="2:12" ht="15" customHeight="1" x14ac:dyDescent="0.3">
      <c r="B112" s="17" t="s">
        <v>6</v>
      </c>
      <c r="C112" s="18"/>
      <c r="D112" s="19"/>
      <c r="E112" s="18"/>
      <c r="F112" s="19"/>
      <c r="G112" s="18"/>
      <c r="H112" s="19"/>
      <c r="I112" s="18"/>
      <c r="J112" s="19"/>
      <c r="K112" s="18"/>
      <c r="L112" s="20"/>
    </row>
    <row r="113" spans="2:12" ht="15" customHeight="1" x14ac:dyDescent="0.3">
      <c r="B113" s="17" t="s">
        <v>7</v>
      </c>
      <c r="C113" s="18"/>
      <c r="D113" s="19"/>
      <c r="E113" s="18"/>
      <c r="F113" s="19"/>
      <c r="G113" s="18"/>
      <c r="H113" s="19"/>
      <c r="I113" s="18"/>
      <c r="J113" s="19"/>
      <c r="K113" s="18"/>
      <c r="L113" s="20"/>
    </row>
    <row r="114" spans="2:12" ht="15" customHeight="1" x14ac:dyDescent="0.3">
      <c r="B114" s="17" t="s">
        <v>8</v>
      </c>
      <c r="C114" s="18"/>
      <c r="D114" s="19"/>
      <c r="E114" s="18"/>
      <c r="F114" s="19"/>
      <c r="G114" s="18"/>
      <c r="H114" s="19"/>
      <c r="I114" s="18"/>
      <c r="J114" s="19"/>
      <c r="K114" s="18"/>
      <c r="L114" s="20"/>
    </row>
    <row r="115" spans="2:12" ht="15" customHeight="1" x14ac:dyDescent="0.3">
      <c r="B115" s="17" t="s">
        <v>9</v>
      </c>
      <c r="C115" s="18"/>
      <c r="D115" s="19"/>
      <c r="E115" s="18"/>
      <c r="F115" s="19"/>
      <c r="G115" s="18"/>
      <c r="H115" s="19"/>
      <c r="I115" s="18"/>
      <c r="J115" s="19"/>
      <c r="K115" s="18"/>
      <c r="L115" s="20"/>
    </row>
    <row r="116" spans="2:12" ht="15" customHeight="1" x14ac:dyDescent="0.3">
      <c r="B116" s="17" t="s">
        <v>10</v>
      </c>
      <c r="C116" s="18"/>
      <c r="D116" s="19"/>
      <c r="E116" s="18"/>
      <c r="F116" s="19"/>
      <c r="G116" s="18"/>
      <c r="H116" s="19"/>
      <c r="I116" s="18"/>
      <c r="J116" s="19"/>
      <c r="K116" s="18"/>
      <c r="L116" s="20"/>
    </row>
    <row r="117" spans="2:12" ht="15" customHeight="1" x14ac:dyDescent="0.3">
      <c r="B117" s="21" t="s">
        <v>11</v>
      </c>
      <c r="C117" s="24">
        <f>SUBTOTAL(109,Oktober[Woche 1])</f>
        <v>0</v>
      </c>
      <c r="D117" s="23">
        <f>SUBTOTAL(109,Oktober[Überstunden])</f>
        <v>0</v>
      </c>
      <c r="E117" s="24">
        <f>SUBTOTAL(109,Oktober[Woche 2])</f>
        <v>0</v>
      </c>
      <c r="F117" s="23">
        <f>SUBTOTAL(109,Oktober[[Überstunden ]])</f>
        <v>0</v>
      </c>
      <c r="G117" s="24">
        <f>SUBTOTAL(109,Oktober[Woche 3])</f>
        <v>0</v>
      </c>
      <c r="H117" s="23">
        <f>SUBTOTAL(109,Oktober[[Überstunden  ]])</f>
        <v>0</v>
      </c>
      <c r="I117" s="24">
        <f>SUBTOTAL(109,Oktober[Woche 4])</f>
        <v>0</v>
      </c>
      <c r="J117" s="23">
        <f>SUBTOTAL(109,Oktober[[Überstunden   ]])</f>
        <v>0</v>
      </c>
      <c r="K117" s="24">
        <f>SUBTOTAL(109,Oktober[Woche 5])</f>
        <v>0</v>
      </c>
      <c r="L117" s="25">
        <f>SUBTOTAL(109,Oktober[[Überstunden    ]])</f>
        <v>0</v>
      </c>
    </row>
    <row r="118" spans="2:12" ht="15" customHeight="1" x14ac:dyDescent="0.3">
      <c r="B118" s="26" t="s">
        <v>30</v>
      </c>
      <c r="C118" s="27">
        <f>SUM(Oktober[[#Totals],[Woche 1]],Oktober[[#Totals],[Woche 2]],Oktober[[#Totals],[Woche 3]],Oktober[[#Totals],[Woche 4]],Oktober[[#Totals],[Woche 5]])</f>
        <v>0</v>
      </c>
      <c r="D118" s="30" t="s">
        <v>48</v>
      </c>
      <c r="E118" s="30"/>
      <c r="F118" s="27">
        <f>SUM(Oktober[[#Totals],[Überstunden]],Oktober[[#Totals],[Überstunden ]],Oktober[[#Totals],[Überstunden  ]],Oktober[[#Totals],[Überstunden   ]],Oktober[[#Totals],[Überstunden    ]])</f>
        <v>0</v>
      </c>
    </row>
    <row r="119" spans="2:12" ht="9" customHeight="1" x14ac:dyDescent="0.3"/>
    <row r="120" spans="2:12" ht="15" customHeight="1" x14ac:dyDescent="0.3">
      <c r="B120" s="14" t="s">
        <v>31</v>
      </c>
      <c r="C120" s="15" t="s">
        <v>35</v>
      </c>
      <c r="D120" s="15" t="s">
        <v>38</v>
      </c>
      <c r="E120" s="15" t="s">
        <v>51</v>
      </c>
      <c r="F120" s="15" t="s">
        <v>52</v>
      </c>
      <c r="G120" s="15" t="s">
        <v>55</v>
      </c>
      <c r="H120" s="15" t="s">
        <v>56</v>
      </c>
      <c r="I120" s="15" t="s">
        <v>58</v>
      </c>
      <c r="J120" s="15" t="s">
        <v>59</v>
      </c>
      <c r="K120" s="15" t="s">
        <v>61</v>
      </c>
      <c r="L120" s="16" t="s">
        <v>62</v>
      </c>
    </row>
    <row r="121" spans="2:12" ht="15" customHeight="1" x14ac:dyDescent="0.3">
      <c r="B121" s="17" t="s">
        <v>4</v>
      </c>
      <c r="C121" s="18"/>
      <c r="D121" s="19"/>
      <c r="E121" s="18"/>
      <c r="F121" s="19"/>
      <c r="G121" s="18"/>
      <c r="H121" s="19"/>
      <c r="I121" s="18"/>
      <c r="J121" s="19"/>
      <c r="K121" s="18"/>
      <c r="L121" s="20"/>
    </row>
    <row r="122" spans="2:12" ht="15" customHeight="1" x14ac:dyDescent="0.3">
      <c r="B122" s="17" t="s">
        <v>5</v>
      </c>
      <c r="C122" s="18"/>
      <c r="D122" s="19"/>
      <c r="E122" s="18"/>
      <c r="F122" s="19"/>
      <c r="G122" s="18"/>
      <c r="H122" s="19"/>
      <c r="I122" s="18"/>
      <c r="J122" s="19"/>
      <c r="K122" s="18"/>
      <c r="L122" s="20"/>
    </row>
    <row r="123" spans="2:12" ht="15" customHeight="1" x14ac:dyDescent="0.3">
      <c r="B123" s="17" t="s">
        <v>6</v>
      </c>
      <c r="C123" s="18"/>
      <c r="D123" s="19"/>
      <c r="E123" s="18"/>
      <c r="F123" s="19"/>
      <c r="G123" s="18"/>
      <c r="H123" s="19"/>
      <c r="I123" s="18"/>
      <c r="J123" s="19"/>
      <c r="K123" s="18"/>
      <c r="L123" s="20"/>
    </row>
    <row r="124" spans="2:12" ht="15" customHeight="1" x14ac:dyDescent="0.3">
      <c r="B124" s="17" t="s">
        <v>7</v>
      </c>
      <c r="C124" s="18"/>
      <c r="D124" s="19"/>
      <c r="E124" s="18"/>
      <c r="F124" s="19"/>
      <c r="G124" s="18"/>
      <c r="H124" s="19"/>
      <c r="I124" s="18"/>
      <c r="J124" s="19"/>
      <c r="K124" s="18"/>
      <c r="L124" s="20"/>
    </row>
    <row r="125" spans="2:12" ht="15" customHeight="1" x14ac:dyDescent="0.3">
      <c r="B125" s="17" t="s">
        <v>8</v>
      </c>
      <c r="C125" s="18"/>
      <c r="D125" s="19"/>
      <c r="E125" s="18"/>
      <c r="F125" s="19"/>
      <c r="G125" s="18"/>
      <c r="H125" s="19"/>
      <c r="I125" s="18"/>
      <c r="J125" s="19"/>
      <c r="K125" s="18"/>
      <c r="L125" s="20"/>
    </row>
    <row r="126" spans="2:12" ht="15" customHeight="1" x14ac:dyDescent="0.3">
      <c r="B126" s="17" t="s">
        <v>9</v>
      </c>
      <c r="C126" s="18"/>
      <c r="D126" s="19"/>
      <c r="E126" s="18"/>
      <c r="F126" s="19"/>
      <c r="G126" s="18"/>
      <c r="H126" s="19"/>
      <c r="I126" s="18"/>
      <c r="J126" s="19"/>
      <c r="K126" s="18"/>
      <c r="L126" s="20"/>
    </row>
    <row r="127" spans="2:12" ht="15" customHeight="1" x14ac:dyDescent="0.3">
      <c r="B127" s="17" t="s">
        <v>10</v>
      </c>
      <c r="C127" s="18"/>
      <c r="D127" s="19"/>
      <c r="E127" s="18"/>
      <c r="F127" s="19"/>
      <c r="G127" s="18"/>
      <c r="H127" s="19"/>
      <c r="I127" s="18"/>
      <c r="J127" s="19"/>
      <c r="K127" s="18"/>
      <c r="L127" s="20"/>
    </row>
    <row r="128" spans="2:12" ht="15" customHeight="1" x14ac:dyDescent="0.3">
      <c r="B128" s="21" t="s">
        <v>11</v>
      </c>
      <c r="C128" s="24">
        <f>SUBTOTAL(109,November[Woche 1])</f>
        <v>0</v>
      </c>
      <c r="D128" s="23">
        <f>SUBTOTAL(109,November[Überstunden])</f>
        <v>0</v>
      </c>
      <c r="E128" s="24">
        <f>SUBTOTAL(109,November[Woche 2])</f>
        <v>0</v>
      </c>
      <c r="F128" s="23">
        <f>SUBTOTAL(109,November[[Überstunden ]])</f>
        <v>0</v>
      </c>
      <c r="G128" s="24">
        <f>SUBTOTAL(109,November[Woche 3])</f>
        <v>0</v>
      </c>
      <c r="H128" s="23">
        <f>SUBTOTAL(109,November[[Überstunden  ]])</f>
        <v>0</v>
      </c>
      <c r="I128" s="24">
        <f>SUBTOTAL(109,November[Woche 4])</f>
        <v>0</v>
      </c>
      <c r="J128" s="23">
        <f>SUBTOTAL(109,November[[Überstunden   ]])</f>
        <v>0</v>
      </c>
      <c r="K128" s="24">
        <f>SUBTOTAL(109,November[Woche 5])</f>
        <v>0</v>
      </c>
      <c r="L128" s="25">
        <f>SUBTOTAL(109,November[[Überstunden    ]])</f>
        <v>0</v>
      </c>
    </row>
    <row r="129" spans="2:12" ht="15" customHeight="1" x14ac:dyDescent="0.3">
      <c r="B129" s="26" t="s">
        <v>32</v>
      </c>
      <c r="C129" s="27">
        <f>SUM(November[[#Totals],[Woche 1]],November[[#Totals],[Woche 2]],November[[#Totals],[Woche 3]],November[[#Totals],[Woche 4]],November[[#Totals],[Woche 5]])</f>
        <v>0</v>
      </c>
      <c r="D129" s="30" t="s">
        <v>49</v>
      </c>
      <c r="E129" s="30"/>
      <c r="F129" s="27">
        <f>SUM(November[[#Totals],[Überstunden]],November[[#Totals],[Überstunden ]],November[[#Totals],[Überstunden  ]],November[[#Totals],[Überstunden   ]],November[[#Totals],[Überstunden    ]])</f>
        <v>0</v>
      </c>
    </row>
    <row r="130" spans="2:12" ht="9" customHeight="1" x14ac:dyDescent="0.3"/>
    <row r="131" spans="2:12" ht="15" customHeight="1" x14ac:dyDescent="0.3">
      <c r="B131" s="14" t="s">
        <v>33</v>
      </c>
      <c r="C131" s="15" t="s">
        <v>35</v>
      </c>
      <c r="D131" s="15" t="s">
        <v>38</v>
      </c>
      <c r="E131" s="15" t="s">
        <v>51</v>
      </c>
      <c r="F131" s="15" t="s">
        <v>52</v>
      </c>
      <c r="G131" s="15" t="s">
        <v>55</v>
      </c>
      <c r="H131" s="15" t="s">
        <v>56</v>
      </c>
      <c r="I131" s="15" t="s">
        <v>58</v>
      </c>
      <c r="J131" s="15" t="s">
        <v>59</v>
      </c>
      <c r="K131" s="15" t="s">
        <v>61</v>
      </c>
      <c r="L131" s="16" t="s">
        <v>62</v>
      </c>
    </row>
    <row r="132" spans="2:12" ht="15" customHeight="1" x14ac:dyDescent="0.3">
      <c r="B132" s="17" t="s">
        <v>4</v>
      </c>
      <c r="C132" s="18"/>
      <c r="D132" s="19"/>
      <c r="E132" s="18"/>
      <c r="F132" s="19"/>
      <c r="G132" s="18"/>
      <c r="H132" s="19"/>
      <c r="I132" s="18"/>
      <c r="J132" s="19"/>
      <c r="K132" s="18"/>
      <c r="L132" s="20"/>
    </row>
    <row r="133" spans="2:12" ht="15" customHeight="1" x14ac:dyDescent="0.3">
      <c r="B133" s="17" t="s">
        <v>5</v>
      </c>
      <c r="C133" s="18"/>
      <c r="D133" s="19"/>
      <c r="E133" s="18"/>
      <c r="F133" s="19"/>
      <c r="G133" s="18"/>
      <c r="H133" s="19"/>
      <c r="I133" s="18"/>
      <c r="J133" s="19"/>
      <c r="K133" s="18"/>
      <c r="L133" s="20"/>
    </row>
    <row r="134" spans="2:12" ht="15" customHeight="1" x14ac:dyDescent="0.3">
      <c r="B134" s="17" t="s">
        <v>6</v>
      </c>
      <c r="C134" s="18"/>
      <c r="D134" s="19"/>
      <c r="E134" s="18"/>
      <c r="F134" s="19"/>
      <c r="G134" s="18"/>
      <c r="H134" s="19"/>
      <c r="I134" s="18"/>
      <c r="J134" s="19"/>
      <c r="K134" s="18"/>
      <c r="L134" s="20"/>
    </row>
    <row r="135" spans="2:12" ht="15" customHeight="1" x14ac:dyDescent="0.3">
      <c r="B135" s="17" t="s">
        <v>7</v>
      </c>
      <c r="C135" s="18"/>
      <c r="D135" s="19"/>
      <c r="E135" s="18"/>
      <c r="F135" s="19"/>
      <c r="G135" s="18"/>
      <c r="H135" s="19"/>
      <c r="I135" s="18"/>
      <c r="J135" s="19"/>
      <c r="K135" s="18"/>
      <c r="L135" s="20"/>
    </row>
    <row r="136" spans="2:12" ht="15" customHeight="1" x14ac:dyDescent="0.3">
      <c r="B136" s="17" t="s">
        <v>8</v>
      </c>
      <c r="C136" s="18"/>
      <c r="D136" s="19"/>
      <c r="E136" s="18"/>
      <c r="F136" s="19"/>
      <c r="G136" s="18"/>
      <c r="H136" s="19"/>
      <c r="I136" s="18"/>
      <c r="J136" s="19"/>
      <c r="K136" s="18"/>
      <c r="L136" s="20"/>
    </row>
    <row r="137" spans="2:12" ht="15" customHeight="1" x14ac:dyDescent="0.3">
      <c r="B137" s="17" t="s">
        <v>9</v>
      </c>
      <c r="C137" s="18"/>
      <c r="D137" s="19"/>
      <c r="E137" s="18"/>
      <c r="F137" s="19"/>
      <c r="G137" s="18"/>
      <c r="H137" s="19"/>
      <c r="I137" s="18"/>
      <c r="J137" s="19"/>
      <c r="K137" s="18"/>
      <c r="L137" s="20"/>
    </row>
    <row r="138" spans="2:12" ht="15" customHeight="1" x14ac:dyDescent="0.3">
      <c r="B138" s="17" t="s">
        <v>10</v>
      </c>
      <c r="C138" s="18"/>
      <c r="D138" s="19"/>
      <c r="E138" s="18"/>
      <c r="F138" s="19"/>
      <c r="G138" s="18"/>
      <c r="H138" s="19"/>
      <c r="I138" s="18"/>
      <c r="J138" s="19"/>
      <c r="K138" s="18"/>
      <c r="L138" s="20"/>
    </row>
    <row r="139" spans="2:12" ht="15" customHeight="1" x14ac:dyDescent="0.3">
      <c r="B139" s="21" t="s">
        <v>11</v>
      </c>
      <c r="C139" s="24">
        <f>SUBTOTAL(109,Dezember[Woche 1])</f>
        <v>0</v>
      </c>
      <c r="D139" s="23">
        <f>SUBTOTAL(109,Dezember[Überstunden])</f>
        <v>0</v>
      </c>
      <c r="E139" s="24">
        <f>SUBTOTAL(109,Dezember[Woche 2])</f>
        <v>0</v>
      </c>
      <c r="F139" s="23">
        <f>SUBTOTAL(109,Dezember[[Überstunden ]])</f>
        <v>0</v>
      </c>
      <c r="G139" s="24">
        <f>SUBTOTAL(109,Dezember[Woche 3])</f>
        <v>0</v>
      </c>
      <c r="H139" s="23">
        <f>SUBTOTAL(109,Dezember[[Überstunden  ]])</f>
        <v>0</v>
      </c>
      <c r="I139" s="24">
        <f>SUBTOTAL(109,Dezember[Woche 4])</f>
        <v>0</v>
      </c>
      <c r="J139" s="23">
        <f>SUBTOTAL(109,Dezember[[Überstunden   ]])</f>
        <v>0</v>
      </c>
      <c r="K139" s="24">
        <f>SUBTOTAL(109,Dezember[Woche 5])</f>
        <v>0</v>
      </c>
      <c r="L139" s="25">
        <f>SUBTOTAL(109,Dezember[[Überstunden    ]])</f>
        <v>0</v>
      </c>
    </row>
    <row r="140" spans="2:12" ht="15" customHeight="1" x14ac:dyDescent="0.3">
      <c r="B140" s="26" t="s">
        <v>34</v>
      </c>
      <c r="C140" s="27">
        <f>SUM(Dezember[[#Totals],[Woche 1]],Dezember[[#Totals],[Woche 2]],Dezember[[#Totals],[Woche 3]],Dezember[[#Totals],[Woche 4]],Dezember[[#Totals],[Woche 5]])</f>
        <v>0</v>
      </c>
      <c r="D140" s="30" t="s">
        <v>50</v>
      </c>
      <c r="E140" s="30"/>
      <c r="F140" s="27">
        <f>SUM(Dezember[[#Totals],[Überstunden]],Dezember[[#Totals],[Überstunden ]],Dezember[[#Totals],[Überstunden  ]],Dezember[[#Totals],[Überstunden   ]],Dezember[[#Totals],[Überstunden    ]])</f>
        <v>0</v>
      </c>
    </row>
  </sheetData>
  <mergeCells count="19">
    <mergeCell ref="D140:E140"/>
    <mergeCell ref="B1:L2"/>
    <mergeCell ref="D129:E129"/>
    <mergeCell ref="B6:L6"/>
    <mergeCell ref="D16:E16"/>
    <mergeCell ref="D27:E27"/>
    <mergeCell ref="B108:L108"/>
    <mergeCell ref="B74:L74"/>
    <mergeCell ref="D38:E38"/>
    <mergeCell ref="D61:E61"/>
    <mergeCell ref="B40:L40"/>
    <mergeCell ref="D50:E50"/>
    <mergeCell ref="D72:E72"/>
    <mergeCell ref="D95:E95"/>
    <mergeCell ref="D84:E84"/>
    <mergeCell ref="G3:H3"/>
    <mergeCell ref="I3:J3"/>
    <mergeCell ref="D118:E118"/>
    <mergeCell ref="D106:E106"/>
  </mergeCells>
  <phoneticPr fontId="2" type="noConversion"/>
  <dataValidations count="100">
    <dataValidation allowBlank="1" showInputMessage="1" showErrorMessage="1" prompt="Erstellen Sie auf diesem Arbeitsblatt tägliche, wöchentliche, monatliche und jährliche Zeiterfassungskarten für Mitarbeiter. Reguläre Arbeitsstunden, Überstunden und die Gesamtzahl der Stunden werden automatisch berechnet." sqref="A1" xr:uid="{00000000-0002-0000-0000-000000000000}"/>
    <dataValidation allowBlank="1" showInputMessage="1" showErrorMessage="1" prompt="Geben Sie den Namen des Mitarbeiters in der Zelle rechts ein." sqref="B3" xr:uid="{00000000-0002-0000-0000-000001000000}"/>
    <dataValidation allowBlank="1" showInputMessage="1" showErrorMessage="1" prompt="Geben Sie den Namen des Vorgesetzten in der Zelle rechts ein." sqref="B4" xr:uid="{00000000-0002-0000-0000-000002000000}"/>
    <dataValidation allowBlank="1" showInputMessage="1" showErrorMessage="1" prompt="Geben Sie die E-Mail-Adresse in der Zelle rechts ein." sqref="D3" xr:uid="{00000000-0002-0000-0000-000003000000}"/>
    <dataValidation allowBlank="1" showInputMessage="1" showErrorMessage="1" prompt="Geben Sie in dieser Zelle die E-Mail-Adresse ein." sqref="E3" xr:uid="{00000000-0002-0000-0000-000004000000}"/>
    <dataValidation allowBlank="1" showInputMessage="1" showErrorMessage="1" prompt="Geben Sie die Telefonnummer in der Zelle rechts ein." sqref="D4" xr:uid="{00000000-0002-0000-0000-000005000000}"/>
    <dataValidation allowBlank="1" showInputMessage="1" showErrorMessage="1" prompt="Geben Sie in dieser Zelle die Telefonnummer ein." sqref="E4" xr:uid="{00000000-0002-0000-0000-000006000000}"/>
    <dataValidation allowBlank="1" showInputMessage="1" showErrorMessage="1" prompt="Die regulären Arbeitsstunden werden in der Zelle rechts automatisch berechnet." sqref="G4" xr:uid="{00000000-0002-0000-0000-000007000000}"/>
    <dataValidation allowBlank="1" showInputMessage="1" showErrorMessage="1" prompt="Die regulären Arbeitsstunden werden in dieser Zelle automatisch berechnet." sqref="H4" xr:uid="{00000000-0002-0000-0000-000008000000}"/>
    <dataValidation allowBlank="1" showInputMessage="1" showErrorMessage="1" prompt="Die Überstunden werden in der Zelle rechts automatisch berechnet." sqref="I4" xr:uid="{00000000-0002-0000-0000-000009000000}"/>
    <dataValidation allowBlank="1" showInputMessage="1" showErrorMessage="1" prompt="Die Überstunden werden in dieser Zelle automatisch berechnet." sqref="J4" xr:uid="{00000000-0002-0000-0000-00000A000000}"/>
    <dataValidation allowBlank="1" showInputMessage="1" showErrorMessage="1" prompt="Die Gesamtzahl der Stunden wird in der Zelle rechts automatisch berechnet." sqref="K4" xr:uid="{00000000-0002-0000-0000-00000B000000}"/>
    <dataValidation allowBlank="1" showInputMessage="1" showErrorMessage="1" prompt="Die Gesamtzahl der Stunden wird automatisch in dieser Zelle berechnet. Geben Sie die regulären Arbeitsstunden und die Überstunden für jeden Wochentag im Januar in der Tabelle ab Zelle B7 ein." sqref="L4" xr:uid="{00000000-0002-0000-0000-00000C000000}"/>
    <dataValidation allowBlank="1" showInputMessage="1" showErrorMessage="1" prompt="Wochentage befinden sich in dieser Spalte für diesen Monat." sqref="B7 B18 B29 B52 B63 B75 B86 B97 B109 B120 B131 B41" xr:uid="{00000000-0002-0000-0000-00000D000000}"/>
    <dataValidation allowBlank="1" showInputMessage="1" showErrorMessage="1" prompt="Geben Sie in dieser Spalte unter dieser Überschrift die regulären Arbeitsstunden für Woche 1 ein." sqref="C7 C18 C29 C131 C120 C109 C97 C86 C75 C63 C52 C41" xr:uid="{00000000-0002-0000-0000-00000E000000}"/>
    <dataValidation allowBlank="1" showInputMessage="1" showErrorMessage="1" prompt="Geben Sie in dieser Spalte unter dieser Überschrift die Überstunden ein."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Geben Sie in dieser Spalte unter dieser Überschrift die regulären Arbeitsstunden für Woche 2 ein." sqref="E7 E18 E29 E131 E120 E109 E97 E86 E75 E63 E52 E41" xr:uid="{00000000-0002-0000-0000-000010000000}"/>
    <dataValidation allowBlank="1" showInputMessage="1" showErrorMessage="1" prompt="Geben Sie in dieser Spalte unter dieser Überschrift die regulären Arbeitsstunden für Woche 3 ein." sqref="G7 G18 G29 G41 G52 G63 G75 G86 G97 G109 G120 G131" xr:uid="{00000000-0002-0000-0000-000011000000}"/>
    <dataValidation allowBlank="1" showInputMessage="1" showErrorMessage="1" prompt="Geben Sie in dieser Spalte unter dieser Überschrift die regulären Arbeitsstunden für Woche 4 ein." sqref="I7 I18 I29 I131 I120 I109 I97 I86 I75 I63 I52 I41" xr:uid="{00000000-0002-0000-0000-000012000000}"/>
    <dataValidation allowBlank="1" showInputMessage="1" showErrorMessage="1" prompt="Geben Sie in dieser Spalte unter dieser Überschrift die regulären Arbeitsstunden für Woche 5 ein." sqref="K7 K18 K29 K41 K52 K63 K75 K86 K97 K109 K120 K131" xr:uid="{00000000-0002-0000-0000-000013000000}"/>
    <dataValidation allowBlank="1" showInputMessage="1" showErrorMessage="1" prompt="Geben Sie in dieser Spalte unter dieser Überschrift die Überstunden ein. Die Gesamtzahl der Wochenstunden wird am Ende der Tabelle automatisch berechnet, die Summe der regulären Arbeitsstunden für Januar in Zelle C16 und die der Überstunden in Zelle F16." sqref="L7" xr:uid="{00000000-0002-0000-0000-000014000000}"/>
    <dataValidation allowBlank="1" showInputMessage="1" showErrorMessage="1" prompt="Der Titel des Arbeitsblatts steht in dieser Zelle. Geben Sie Details in den Zellen C3, C4, E3, E4, H3 und I3 ein. Die regulären Stunden werden in Zelle H4 automatisch aktualisiert, die Überstunden in J4 und die Summe der Stunden in L4." sqref="B1:L2" xr:uid="{00000000-0002-0000-0000-000015000000}"/>
    <dataValidation allowBlank="1" showInputMessage="1" showErrorMessage="1" prompt="Geben Sie den Namen des Mitarbeiters in dieser Zelle ein." sqref="C3" xr:uid="{00000000-0002-0000-0000-000016000000}"/>
    <dataValidation allowBlank="1" showInputMessage="1" showErrorMessage="1" prompt="Geben Sie in dieser Zelle den Namen des Vorgesetzten ein." sqref="C4" xr:uid="{00000000-0002-0000-0000-000017000000}"/>
    <dataValidation allowBlank="1" showInputMessage="1" showErrorMessage="1" prompt="Geben Sie die Stunden für Januar in der Tabelle unten ein, die Stunden für Februar in der Tabelle, die in Zelle B18 beginnt, und die Stunden für März in der Tabelle ab Zelle B29. Summen werden automatisch berechnet." sqref="B6:L6" xr:uid="{00000000-0002-0000-0000-000018000000}"/>
    <dataValidation allowBlank="1" showInputMessage="1" showErrorMessage="1" prompt="Die Summe der regulären Arbeitsstunden für Januar wird in der Zelle rechts automatisch berechnet." sqref="B16" xr:uid="{00000000-0002-0000-0000-000019000000}"/>
    <dataValidation allowBlank="1" showInputMessage="1" showErrorMessage="1" prompt="Die Summe der regulären Arbeitsstunden für Januar wird in dieser Zelle automatisch berechnet." sqref="C16" xr:uid="{00000000-0002-0000-0000-00001A000000}"/>
    <dataValidation allowBlank="1" showInputMessage="1" showErrorMessage="1" prompt="Die Summe der Überstunden für Januar wird in der Zelle rechts automatisch berechnet." sqref="D16:E16" xr:uid="{00000000-0002-0000-0000-00001B000000}"/>
    <dataValidation allowBlank="1" showInputMessage="1" showErrorMessage="1" prompt="Die Summe der Überstunden für Januar wird in dieser Zelle automatisch berechnet." sqref="F16" xr:uid="{00000000-0002-0000-0000-00001C000000}"/>
    <dataValidation allowBlank="1" showInputMessage="1" showErrorMessage="1" prompt="Geben Sie die Stunden für Februar in der Tabelle unten ein." sqref="B17" xr:uid="{00000000-0002-0000-0000-00001D000000}"/>
    <dataValidation allowBlank="1" showInputMessage="1" showErrorMessage="1" prompt="Geben Sie in dieser Spalte unter dieser Überschrift die Überstunden ein. Die Gesamtzahl der Wochenstunden wird am Ende der Tabelle automatisch berechnet, die Summe der regulären Arbeitsstunden für Februar in Zelle C27 und die der Überstunden in Zelle F27." sqref="L18" xr:uid="{00000000-0002-0000-0000-00001E000000}"/>
    <dataValidation allowBlank="1" showInputMessage="1" showErrorMessage="1" prompt="Die Summe der regulären Arbeitsstunden für Februar wird in der Zelle rechts automatisch berechnet." sqref="B27" xr:uid="{00000000-0002-0000-0000-00001F000000}"/>
    <dataValidation allowBlank="1" showInputMessage="1" showErrorMessage="1" prompt="Die Summe der regulären Arbeitsstunden für Februar wird in dieser Zelle automatisch berechnet." sqref="C27" xr:uid="{00000000-0002-0000-0000-000020000000}"/>
    <dataValidation allowBlank="1" showInputMessage="1" showErrorMessage="1" prompt="Die Summe der Überstunden für Februar wird in der Zelle rechts automatisch berechnet." sqref="D27:E27" xr:uid="{00000000-0002-0000-0000-000021000000}"/>
    <dataValidation allowBlank="1" showInputMessage="1" showErrorMessage="1" prompt="Die Summe der Überstunden für Februar wird in dieser Zelle automatisch berechnet." sqref="F27" xr:uid="{00000000-0002-0000-0000-000022000000}"/>
    <dataValidation allowBlank="1" showInputMessage="1" showErrorMessage="1" prompt="Geben Sie die Stunden für März in der Tabelle unten ein." sqref="B28" xr:uid="{00000000-0002-0000-0000-000023000000}"/>
    <dataValidation allowBlank="1" showInputMessage="1" showErrorMessage="1" prompt="Die Summe der regulären Arbeitsstunden für März wird in der Zelle rechts automatisch berechnet." sqref="B38" xr:uid="{00000000-0002-0000-0000-000024000000}"/>
    <dataValidation allowBlank="1" showInputMessage="1" showErrorMessage="1" prompt="Die Summe der regulären Arbeitsstunden für März wird in dieser Zelle automatisch berechnet." sqref="C38" xr:uid="{00000000-0002-0000-0000-000025000000}"/>
    <dataValidation allowBlank="1" showInputMessage="1" showErrorMessage="1" prompt="Die Summe der Überstunden für März wird in der Zelle rechts automatisch berechnet." sqref="D38:E38" xr:uid="{00000000-0002-0000-0000-000026000000}"/>
    <dataValidation allowBlank="1" showInputMessage="1" showErrorMessage="1" prompt="Die Summe der Überstunden für März wird in dieser Zelle automatisch berechnet." sqref="F38" xr:uid="{00000000-0002-0000-0000-000027000000}"/>
    <dataValidation allowBlank="1" showInputMessage="1" showErrorMessage="1" prompt="Geben Sie die regulären Arbeitsstunden und die Überstunden für jeden Wochentag in den Tabellen &quot;April&quot;, &quot;Mai&quot; und &quot;Juni&quot; ein. Die Bezeichnung befindet sich in der Zelle unten." sqref="B39" xr:uid="{00000000-0002-0000-0000-000028000000}"/>
    <dataValidation allowBlank="1" showInputMessage="1" showErrorMessage="1" prompt="Geben Sie die Stunden für April in der Tabelle ein, die in Zelle B41 beginnt, die Stunden für Mai in der Tabelle ab Zelle B52 und die Stunden für Juni in der Tabelle ab Zelle B63. Summen werden automatisch berechnet." sqref="B40:L40" xr:uid="{00000000-0002-0000-0000-000029000000}"/>
    <dataValidation allowBlank="1" showInputMessage="1" showErrorMessage="1" prompt="Geben Sie in dieser Spalte unter dieser Überschrift die Überstunden ein. Die Gesamtzahl der Wochenstunden wird am Ende der Tabelle automatisch berechnet, die Summe der regulären Arbeitsstunden für April in Zelle C50 und die der Überstunden in Zelle F50." sqref="L41" xr:uid="{00000000-0002-0000-0000-00002A000000}"/>
    <dataValidation allowBlank="1" showInputMessage="1" showErrorMessage="1" prompt="Geben Sie in dieser Spalte unter dieser Überschrift die Überstunden ein. Die Gesamtzahl der Wochenstunden wird am Ende der Tabelle automatisch berechnet, die Summe der regulären Arbeitsstunden für März in Zelle C38 und die der Überstunden in Zelle F38." sqref="L29" xr:uid="{00000000-0002-0000-0000-00002B000000}"/>
    <dataValidation allowBlank="1" showInputMessage="1" showErrorMessage="1" prompt="Die Summe der regulären Arbeitsstunden für April wird in der Zelle rechts automatisch berechnet." sqref="B50" xr:uid="{00000000-0002-0000-0000-00002C000000}"/>
    <dataValidation allowBlank="1" showInputMessage="1" showErrorMessage="1" prompt="Die Summe der regulären Arbeitsstunden für April wird in dieser Zelle automatisch berechnet." sqref="C50" xr:uid="{00000000-0002-0000-0000-00002D000000}"/>
    <dataValidation allowBlank="1" showInputMessage="1" showErrorMessage="1" prompt="Die Summe der Überstunden für April wird in der Zelle rechts automatisch berechnet." sqref="D50:E50" xr:uid="{00000000-0002-0000-0000-00002E000000}"/>
    <dataValidation allowBlank="1" showInputMessage="1" showErrorMessage="1" prompt="Die Summe der Überstunden für April wird in dieser Zelle automatisch berechnet." sqref="F50" xr:uid="{00000000-0002-0000-0000-00002F000000}"/>
    <dataValidation allowBlank="1" showInputMessage="1" showErrorMessage="1" prompt="Geben Sie die Stunden für Mai in der Tabelle unten ein." sqref="B51" xr:uid="{00000000-0002-0000-0000-000030000000}"/>
    <dataValidation allowBlank="1" showInputMessage="1" showErrorMessage="1" prompt="Geben Sie in dieser Spalte unter dieser Überschrift die Überstunden ein. Die Gesamtzahl der Wochenstunden wird am Ende der Tabelle automatisch berechnet, die Summe der regulären Arbeitsstunden für Mai in Zelle C61 und die der Überstunden in Zelle F61." sqref="L52" xr:uid="{00000000-0002-0000-0000-000031000000}"/>
    <dataValidation allowBlank="1" showInputMessage="1" showErrorMessage="1" prompt="Die Summe der regulären Arbeitsstunden für Mai wird in der Zelle rechts automatisch berechnet." sqref="B61" xr:uid="{00000000-0002-0000-0000-000032000000}"/>
    <dataValidation allowBlank="1" showInputMessage="1" showErrorMessage="1" prompt="Die Summe der regulären Arbeitsstunden für Mai wird in dieser Zelle automatisch berechnet." sqref="C61" xr:uid="{00000000-0002-0000-0000-000033000000}"/>
    <dataValidation allowBlank="1" showInputMessage="1" showErrorMessage="1" prompt="Die Summe der Überstunden für Mai wird in der Zelle rechts automatisch berechnet." sqref="D61:E61" xr:uid="{00000000-0002-0000-0000-000034000000}"/>
    <dataValidation allowBlank="1" showInputMessage="1" showErrorMessage="1" prompt="Die Summe der Überstunden für Mai wird in dieser Zelle automatisch berechnet." sqref="F61" xr:uid="{00000000-0002-0000-0000-000035000000}"/>
    <dataValidation allowBlank="1" showInputMessage="1" showErrorMessage="1" prompt="Geben Sie die Stunden für Juni in der Tabelle unten ein." sqref="B62" xr:uid="{00000000-0002-0000-0000-000036000000}"/>
    <dataValidation allowBlank="1" showInputMessage="1" showErrorMessage="1" prompt="Geben Sie in dieser Spalte unter dieser Überschrift die Überstunden ein. Die Gesamtzahl der Wochenstunden wird am Ende der Tabelle automatisch berechnet, die Summe der regulären Arbeitsstunden für Juni in Zelle C72 und die der Überstunden in Zelle F72." sqref="L63" xr:uid="{00000000-0002-0000-0000-000037000000}"/>
    <dataValidation allowBlank="1" showInputMessage="1" showErrorMessage="1" prompt="Die Summe der regulären Arbeitsstunden für Juni wird in der Zelle rechts automatisch berechnet." sqref="B72" xr:uid="{00000000-0002-0000-0000-000038000000}"/>
    <dataValidation allowBlank="1" showInputMessage="1" showErrorMessage="1" prompt="Die Summe der regulären Arbeitsstunden für Juni wird in dieser Zelle automatisch berechnet." sqref="C72" xr:uid="{00000000-0002-0000-0000-000039000000}"/>
    <dataValidation allowBlank="1" showInputMessage="1" showErrorMessage="1" prompt="Die Summe der Überstunden für Juni wird in der Zelle rechts automatisch berechnet." sqref="D72:E72" xr:uid="{00000000-0002-0000-0000-00003A000000}"/>
    <dataValidation allowBlank="1" showInputMessage="1" showErrorMessage="1" prompt="Die Summe der Überstunden für Juni wird in dieser Zelle automatisch berechnet." sqref="F72" xr:uid="{00000000-0002-0000-0000-00003B000000}"/>
    <dataValidation allowBlank="1" showInputMessage="1" showErrorMessage="1" prompt="Geben Sie die Stunden für Juni in der Tabelle ein, die in Zelle B75 beginnt, die Stunden für August in der Tabelle ab Zelle B86 und die Stunden für September in der Tabelle ab Zelle B97. Summen werden automatisch berechnet." sqref="B74:L74" xr:uid="{00000000-0002-0000-0000-00003C000000}"/>
    <dataValidation allowBlank="1" showInputMessage="1" showErrorMessage="1" prompt="Geben Sie die regulären Arbeitsstunden und die Überstunden für jeden Wochentag in den Tabellen &quot;Juli&quot;, &quot;August&quot; und &quot;September&quot; ein." sqref="B73" xr:uid="{00000000-0002-0000-0000-00003D000000}"/>
    <dataValidation allowBlank="1" showInputMessage="1" showErrorMessage="1" prompt="Geben Sie in dieser Spalte unter dieser Überschrift die Überstunden ein. Die Gesamtzahl der Wochenstunden wird am Ende der Tabelle automatisch berechnet, die Summe der regulären Arbeitsstunden für Juli in Zelle C84 und die der Überstunden in Zelle F84." sqref="L75" xr:uid="{00000000-0002-0000-0000-00003E000000}"/>
    <dataValidation allowBlank="1" showInputMessage="1" showErrorMessage="1" prompt="Die Summe der regulären Arbeitsstunden für Juli wird in der Zelle rechts automatisch berechnet." sqref="B84" xr:uid="{00000000-0002-0000-0000-00003F000000}"/>
    <dataValidation allowBlank="1" showInputMessage="1" showErrorMessage="1" prompt="Die Summe der regulären Arbeitsstunden für Juli wird in dieser Zelle automatisch berechnet." sqref="C84" xr:uid="{00000000-0002-0000-0000-000040000000}"/>
    <dataValidation allowBlank="1" showInputMessage="1" showErrorMessage="1" prompt="Die Summe der Überstunden für Juli wird in der Zelle rechts automatisch berechnet." sqref="D84:E84" xr:uid="{00000000-0002-0000-0000-000041000000}"/>
    <dataValidation allowBlank="1" showInputMessage="1" showErrorMessage="1" prompt="Die Summe der Überstunden für Juli wird in dieser Zelle automatisch berechnet." sqref="F84" xr:uid="{00000000-0002-0000-0000-000042000000}"/>
    <dataValidation allowBlank="1" showInputMessage="1" showErrorMessage="1" prompt="Geben Sie die Stunden für August in der Tabelle unten ein." sqref="B85" xr:uid="{00000000-0002-0000-0000-000043000000}"/>
    <dataValidation allowBlank="1" showInputMessage="1" showErrorMessage="1" prompt="Geben Sie in dieser Spalte unter dieser Überschrift die Überstunden ein. Die Gesamtzahl der Wochenstunden wird am Ende der Tabelle automatisch berechnet, die Summe der regulären Arbeitsstunden für August in Zelle C95 und die der Überstunden in Zelle F95." sqref="L86" xr:uid="{00000000-0002-0000-0000-000044000000}"/>
    <dataValidation allowBlank="1" showInputMessage="1" showErrorMessage="1" prompt="Die Summe der regulären Arbeitsstunden für August wird in der Zelle rechts automatisch berechnet." sqref="B95" xr:uid="{00000000-0002-0000-0000-000045000000}"/>
    <dataValidation allowBlank="1" showInputMessage="1" showErrorMessage="1" prompt="Die Summe der regulären Arbeitsstunden für August wird in dieser Zelle automatisch berechnet." sqref="C95" xr:uid="{00000000-0002-0000-0000-000046000000}"/>
    <dataValidation allowBlank="1" showInputMessage="1" showErrorMessage="1" prompt="Die Summe der Überstunden für August wird in der Zelle rechts automatisch berechnet." sqref="D95:E95" xr:uid="{00000000-0002-0000-0000-000047000000}"/>
    <dataValidation allowBlank="1" showInputMessage="1" showErrorMessage="1" prompt="Die Summe der Überstunden für August wird in dieser Zelle automatisch berechnet." sqref="F95" xr:uid="{00000000-0002-0000-0000-000048000000}"/>
    <dataValidation allowBlank="1" showInputMessage="1" showErrorMessage="1" prompt="Geben Sie die Stunden für September in den Zellen der Tabelle unten ein." sqref="B96" xr:uid="{00000000-0002-0000-0000-000049000000}"/>
    <dataValidation allowBlank="1" showInputMessage="1" showErrorMessage="1" prompt="Geben Sie in dieser Spalte unter dieser Überschrift die Überstunden ein. Die Gesamtzahl der Wochenstunden wird am Ende der Tabelle automatisch berechnet, die Summe regulärer Arbeitsstunden für September in Zelle C106 und die der Überstunden in Zelle F106." sqref="L97" xr:uid="{00000000-0002-0000-0000-00004A000000}"/>
    <dataValidation allowBlank="1" showInputMessage="1" showErrorMessage="1" prompt="Die Summe der regulären Arbeitsstunden für September wird in der Zelle rechts automatisch berechnet." sqref="B106" xr:uid="{00000000-0002-0000-0000-00004B000000}"/>
    <dataValidation allowBlank="1" showInputMessage="1" showErrorMessage="1" prompt="Die Summe der regulären Arbeitsstunden für September wird in dieser Zelle automatisch berechnet." sqref="C106" xr:uid="{00000000-0002-0000-0000-00004C000000}"/>
    <dataValidation allowBlank="1" showInputMessage="1" showErrorMessage="1" prompt="Die Summe der Überstunden für September wird in der Zelle rechts automatisch berechnet." sqref="D106:E106" xr:uid="{00000000-0002-0000-0000-00004D000000}"/>
    <dataValidation allowBlank="1" showInputMessage="1" showErrorMessage="1" prompt="Die Summe der Überstunden für September wird in dieser Zelle automatisch berechnet." sqref="F106" xr:uid="{00000000-0002-0000-0000-00004E000000}"/>
    <dataValidation allowBlank="1" showInputMessage="1" showErrorMessage="1" prompt="Geben Sie die regulären Arbeitsstunden und die Überstunden für jeden Wochentag in den Tabellen &quot;Oktober&quot;, &quot;November&quot; und &quot;Dezember&quot; ein." sqref="B107" xr:uid="{00000000-0002-0000-0000-00004F000000}"/>
    <dataValidation allowBlank="1" showInputMessage="1" showErrorMessage="1" prompt="Geben Sie die Stunden für Oktober in der Tabelle ein, die in Zelle B109 beginnt, die Stunden für November in der Tabelle ab Zelle B120 und die Stunden für Dezember in der Tabelle ab Zelle B131. Summen werden automatisch berechnet." sqref="B108:L108" xr:uid="{00000000-0002-0000-0000-000050000000}"/>
    <dataValidation allowBlank="1" showInputMessage="1" showErrorMessage="1" prompt="Geben Sie in dieser Spalte unter dieser Überschrift die Überstunden ein. Die Gesamtzahl der Wochenstunden wird am Ende der Tabelle automatisch berechnet, die Summe regulärer Arbeitsstunden für Oktober in Zelle C118 und die der Überstunden in Zelle F118." sqref="L109" xr:uid="{00000000-0002-0000-0000-000051000000}"/>
    <dataValidation allowBlank="1" showInputMessage="1" showErrorMessage="1" prompt="Die Summe der regulären Arbeitsstunden für Oktober wird in der Zelle rechts automatisch berechnet." sqref="B118" xr:uid="{00000000-0002-0000-0000-000052000000}"/>
    <dataValidation allowBlank="1" showInputMessage="1" showErrorMessage="1" prompt="Die Summe der regulären Arbeitsstunden für Oktober wird in dieser Zelle automatisch berechnet." sqref="C118" xr:uid="{00000000-0002-0000-0000-000053000000}"/>
    <dataValidation allowBlank="1" showInputMessage="1" showErrorMessage="1" prompt="Die Summe der Überstunden für Oktober wird in der Zelle rechts automatisch berechnet." sqref="D118:E118" xr:uid="{00000000-0002-0000-0000-000054000000}"/>
    <dataValidation allowBlank="1" showInputMessage="1" showErrorMessage="1" prompt="Die Summe der Überstunden für Oktober wird in dieser Zelle automatisch berechnet." sqref="F118" xr:uid="{00000000-0002-0000-0000-000055000000}"/>
    <dataValidation allowBlank="1" showInputMessage="1" showErrorMessage="1" prompt="Geben Sie die Stunden für November in der Tabelle unten ein." sqref="B119" xr:uid="{00000000-0002-0000-0000-000056000000}"/>
    <dataValidation allowBlank="1" showInputMessage="1" showErrorMessage="1" prompt="Geben Sie in dieser Spalte unter dieser Überschrift die Überstunden ein. Die Gesamtzahl der Wochenstunden wird am Ende der Tabelle automatisch berechnet, die Summe regulärer Arbeitsstunden für November in Zelle C129 und die der Überstunden in Zelle F129." sqref="L120" xr:uid="{00000000-0002-0000-0000-000057000000}"/>
    <dataValidation allowBlank="1" showInputMessage="1" showErrorMessage="1" prompt="Die Summe der regulären Arbeitsstunden für November wird in der Zelle rechts automatisch berechnet." sqref="B129" xr:uid="{00000000-0002-0000-0000-000058000000}"/>
    <dataValidation allowBlank="1" showInputMessage="1" showErrorMessage="1" prompt="Die Summe der regulären Arbeitsstunden für November wird in dieser Zelle automatisch berechnet." sqref="C129" xr:uid="{00000000-0002-0000-0000-000059000000}"/>
    <dataValidation allowBlank="1" showInputMessage="1" showErrorMessage="1" prompt="Die Summe der Überstunden für November wird in der Zelle rechts automatisch berechnet." sqref="D129:E129" xr:uid="{00000000-0002-0000-0000-00005A000000}"/>
    <dataValidation allowBlank="1" showInputMessage="1" showErrorMessage="1" prompt="Die Summe der Überstunden für November wird in dieser Zelle automatisch berechnet." sqref="F129" xr:uid="{00000000-0002-0000-0000-00005B000000}"/>
    <dataValidation allowBlank="1" showInputMessage="1" showErrorMessage="1" prompt="Geben Sie die Stunden für Dezember in der Tabelle unten ein." sqref="B130" xr:uid="{00000000-0002-0000-0000-00005C000000}"/>
    <dataValidation allowBlank="1" showInputMessage="1" showErrorMessage="1" prompt="Geben Sie in dieser Spalte unter dieser Überschrift die Überstunden ein. Die Gesamtzahl der Wochenstunden wird am Ende der Tabelle automatisch berechnet, die Summe regulärer Arbeitsstunden für Dezember in Zelle C140 und die der Überstunden in Zelle F140." sqref="L131" xr:uid="{00000000-0002-0000-0000-00005D000000}"/>
    <dataValidation allowBlank="1" showInputMessage="1" showErrorMessage="1" prompt="Die Summe der regulären Arbeitsstunden für Dezember wird in der Zelle rechts automatisch berechnet." sqref="B140" xr:uid="{00000000-0002-0000-0000-00005E000000}"/>
    <dataValidation allowBlank="1" showInputMessage="1" showErrorMessage="1" prompt="Die Summe der regulären Arbeitsstunden für Dezember wird in dieser Zelle automatisch berechnet." sqref="C140" xr:uid="{00000000-0002-0000-0000-00005F000000}"/>
    <dataValidation allowBlank="1" showInputMessage="1" showErrorMessage="1" prompt="Die Summe der Überstunden für Dezember wird in der Zelle rechts automatisch berechnet." sqref="D140:E140" xr:uid="{00000000-0002-0000-0000-000060000000}"/>
    <dataValidation allowBlank="1" showInputMessage="1" showErrorMessage="1" prompt="Die Summe der Überstunden für Dezember wird in dieser Zelle automatisch berechnet." sqref="F140" xr:uid="{00000000-0002-0000-0000-000061000000}"/>
    <dataValidation allowBlank="1" showInputMessage="1" showErrorMessage="1" prompt="Geben Sie die Summen für das Jahr bis zum Datum in der Zelle rechts ein." sqref="G3" xr:uid="{00000000-0002-0000-0000-000062000000}"/>
    <dataValidation allowBlank="1" showInputMessage="1" showErrorMessage="1" prompt="Geben Sie die Summen für das Jahr bis zum Datum in dieser Zelle ein."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Jahresarbeitszeittabelle</vt:lpstr>
      <vt:lpstr>Jahresarbeitszeittabelle!Print_Area</vt:lpstr>
      <vt:lpstr>Jahresarbeitszeittabelle!Print_Titles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2018-12-13T12:58:06Z</dcterms:created>
  <dcterms:modified xsi:type="dcterms:W3CDTF">2018-12-13T12:58:06Z</dcterms:modified>
</cp:coreProperties>
</file>