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store\Phases6\Accounts\Template\O16_Template\20190515_Accessibility_WAC_Win32_iOS_Q4_B7\04_PreDTP_Done\de-DE\"/>
    </mc:Choice>
  </mc:AlternateContent>
  <xr:revisionPtr revIDLastSave="0" documentId="13_ncr:1_{B11061DB-1B2D-4F3E-88B0-9F7CBE945628}" xr6:coauthVersionLast="43" xr6:coauthVersionMax="43" xr10:uidLastSave="{00000000-0000-0000-0000-000000000000}"/>
  <bookViews>
    <workbookView xWindow="-120" yWindow="-120" windowWidth="19200" windowHeight="10320" tabRatio="783" xr2:uid="{00000000-000D-0000-FFFF-FFFF00000000}"/>
  </bookViews>
  <sheets>
    <sheet name="Kursliste" sheetId="1" r:id="rId1"/>
    <sheet name="Termine" sheetId="2" r:id="rId2"/>
    <sheet name="Wochenplan" sheetId="7" r:id="rId3"/>
    <sheet name="Semesterkalender" sheetId="3" r:id="rId4"/>
  </sheets>
  <definedNames>
    <definedName name="_xlnm.Print_Area" localSheetId="0">Kursliste!$A$1:$K$9</definedName>
    <definedName name="_xlnm.Print_Area" localSheetId="3">Semesterkalender!$A$1:$R$17</definedName>
    <definedName name="_xlnm.Print_Area" localSheetId="1">Termine!$A$1:$H$9</definedName>
    <definedName name="_xlnm.Print_Area" localSheetId="2">Wochenplan!$A$1:$E$9</definedName>
    <definedName name="_xlnm.Print_Titles" localSheetId="0">Kursliste!$2:$2</definedName>
    <definedName name="_xlnm.Print_Titles" localSheetId="1">Termine!$2:$2</definedName>
    <definedName name="_xlnm.Print_Titles" localSheetId="2">Wochenplan!$2:$2</definedName>
    <definedName name="Kursliste">ClassListTable[KURS-ID]</definedName>
    <definedName name="Schedule_Print_Area">OFFSET(Wochenplan!$B$2:$D493,,,COUNTA(Wochenplan!$D:$D))</definedName>
    <definedName name="Wochentage">ClassListTable[TAG]</definedName>
    <definedName name="ZeitplanAnfang">Semesterkalender!$R$6</definedName>
    <definedName name="ZeitplanEnde">Semesterkalender!$R$8</definedName>
    <definedName name="ZeitplanJahr">Semesterkalender!$R$4</definedName>
    <definedName name="ZeitplanSemester">Semesterkalender!$R$2</definedName>
  </definedNames>
  <calcPr calcId="181029"/>
  <pivotCaches>
    <pivotCache cacheId="0" r:id="rId5"/>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6" i="3" l="1"/>
  <c r="E2" i="3"/>
  <c r="E10" i="3" l="1"/>
  <c r="M10" i="3"/>
  <c r="M2" i="3"/>
  <c r="L10" i="3"/>
  <c r="D10" i="3"/>
  <c r="L2" i="3"/>
  <c r="D2" i="3"/>
  <c r="R8" i="3"/>
  <c r="G6" i="2"/>
  <c r="G5" i="2"/>
  <c r="R4" i="3"/>
  <c r="G8" i="2"/>
  <c r="G7" i="2"/>
  <c r="J12" i="3" l="1"/>
  <c r="B12" i="3"/>
  <c r="J4" i="3"/>
  <c r="B4" i="3"/>
  <c r="G9" i="2"/>
  <c r="G4" i="2"/>
  <c r="K4" i="3" l="1"/>
  <c r="L4" i="3" s="1"/>
  <c r="M4" i="3" s="1"/>
  <c r="N4" i="3" s="1"/>
  <c r="O4" i="3" s="1"/>
  <c r="P4" i="3" s="1"/>
  <c r="C4" i="3"/>
  <c r="D4" i="3" s="1"/>
  <c r="E4" i="3" s="1"/>
  <c r="F4" i="3" s="1"/>
  <c r="G4" i="3" s="1"/>
  <c r="H4" i="3" s="1"/>
  <c r="K12" i="3"/>
  <c r="L12" i="3" s="1"/>
  <c r="M12" i="3" s="1"/>
  <c r="N12" i="3" s="1"/>
  <c r="O12" i="3" s="1"/>
  <c r="P12" i="3" s="1"/>
  <c r="C12" i="3"/>
  <c r="D12" i="3" s="1"/>
  <c r="E12" i="3" s="1"/>
  <c r="F12" i="3" s="1"/>
  <c r="G12" i="3" s="1"/>
  <c r="H12" i="3" s="1"/>
  <c r="G3" i="2"/>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<sst xmlns="http://schemas.openxmlformats.org/spreadsheetml/2006/main" count="121" uniqueCount="48">
  <si>
    <t>KURSLISTE</t>
  </si>
  <si>
    <t>KURS-ID</t>
  </si>
  <si>
    <t>CA 120</t>
  </si>
  <si>
    <t>CS 120</t>
  </si>
  <si>
    <t>FS 121</t>
  </si>
  <si>
    <t>ÖR 111</t>
  </si>
  <si>
    <t>PSY 101</t>
  </si>
  <si>
    <t>NAME</t>
  </si>
  <si>
    <t>Einführung in Computeranwendungen</t>
  </si>
  <si>
    <t>Freies Schreiben</t>
  </si>
  <si>
    <t>Öffentliches Reden</t>
  </si>
  <si>
    <t>Grundlagen der Psychologie</t>
  </si>
  <si>
    <t>KURSLEITER</t>
  </si>
  <si>
    <t>Kursleiter 1</t>
  </si>
  <si>
    <t>Kursleiter 2</t>
  </si>
  <si>
    <t>Kursleiter 3</t>
  </si>
  <si>
    <t>Kursleiter 4</t>
  </si>
  <si>
    <t>TAG</t>
  </si>
  <si>
    <t>Montag</t>
  </si>
  <si>
    <t>Mittwoch</t>
  </si>
  <si>
    <t>Dienstag</t>
  </si>
  <si>
    <t>Donnerstag</t>
  </si>
  <si>
    <t>Freitag</t>
  </si>
  <si>
    <t>JAHR</t>
  </si>
  <si>
    <t>SEMESTER</t>
  </si>
  <si>
    <t>Frühling</t>
  </si>
  <si>
    <t>ANFANGSZEIT</t>
  </si>
  <si>
    <t>ENDZEIT</t>
  </si>
  <si>
    <t>DAUER</t>
  </si>
  <si>
    <t>ARTIKELBESCHREIBUNG</t>
  </si>
  <si>
    <t>Prüfung 1</t>
  </si>
  <si>
    <t>Aufgabe 2</t>
  </si>
  <si>
    <t>Aufgabe 3</t>
  </si>
  <si>
    <t>Präsentation 1</t>
  </si>
  <si>
    <t>Papier</t>
  </si>
  <si>
    <t>FÄLLIGKEITSDATUM</t>
  </si>
  <si>
    <t>WOCHENPLAN</t>
  </si>
  <si>
    <t>SEMSTERKALENDER</t>
  </si>
  <si>
    <t>MO</t>
  </si>
  <si>
    <t>DI</t>
  </si>
  <si>
    <t>MI</t>
  </si>
  <si>
    <t>DO</t>
  </si>
  <si>
    <t>FR</t>
  </si>
  <si>
    <t>SA</t>
  </si>
  <si>
    <t>SO</t>
  </si>
  <si>
    <t>ANFANGSDATUM</t>
  </si>
  <si>
    <t>ENDDATUM</t>
  </si>
  <si>
    <t>TERMINE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</si>
</sst>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2">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8" fontId="0" fillId="0" borderId="0" xfId="0" applyNumberFormat="1"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0" fontId="0" fillId="0" borderId="0" xfId="0" applyFont="1">
      <alignment vertical="center" wrapText="1"/>
    </xf>
    <xf numFmtId="168" fontId="0" fillId="0" borderId="0" xfId="0" applyNumberFormat="1" applyAlignment="1">
      <alignment horizontal="left" vertical="center"/>
    </xf>
    <xf numFmtId="168" fontId="0" fillId="0" borderId="0" xfId="0" applyNumberFormat="1" applyAlignment="1">
      <alignment horizontal="right" vertical="center" wrapText="1" inden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Datum" xfId="12" xr:uid="{00000000-0005-0000-0000-000004000000}"/>
    <cellStyle name="Dezimal [0]" xfId="7" builtinId="6" customBuiltin="1"/>
    <cellStyle name="Komma" xfId="6" builtinId="3" customBuiltin="1"/>
    <cellStyle name="Notiz" xfId="11" builtinId="10" customBuiltin="1"/>
    <cellStyle name="Prozent" xfId="10" builtinId="5"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Uhrzeit" xfId="13" xr:uid="{00000000-0005-0000-0000-00000C000000}"/>
    <cellStyle name="Währung" xfId="8" builtinId="4" customBuiltin="1"/>
    <cellStyle name="Währung [0]" xfId="9" builtinId="7" customBuiltin="1"/>
  </cellStyles>
  <dxfs count="53">
    <dxf>
      <font>
        <b/>
        <i/>
        <color theme="4"/>
      </font>
    </dxf>
    <dxf>
      <font>
        <b/>
        <i/>
        <color theme="4"/>
      </font>
    </dxf>
    <dxf>
      <font>
        <b/>
        <i/>
        <color theme="4"/>
      </font>
    </dxf>
    <dxf>
      <font>
        <b/>
        <i/>
        <color theme="4"/>
      </font>
    </dxf>
    <dxf>
      <alignment indent="1"/>
    </dxf>
    <dxf>
      <alignment indent="1"/>
    </dxf>
    <dxf>
      <alignment indent="1"/>
    </dxf>
    <dxf>
      <alignment indent="1"/>
    </dxf>
    <dxf>
      <alignment horizontal="right"/>
    </dxf>
    <dxf>
      <alignment horizontal="right"/>
    </dxf>
    <dxf>
      <alignment horizontal="right"/>
    </dxf>
    <dxf>
      <alignment horizontal="right"/>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StyleLight2 2" table="0" count="5" xr9:uid="{00000000-0011-0000-FFFF-FFFF00000000}">
      <tableStyleElement type="wholeTable" dxfId="52"/>
      <tableStyleElement type="headerRow" dxfId="51"/>
      <tableStyleElement type="totalRow" dxfId="50"/>
      <tableStyleElement type="firstRowSubheading" dxfId="49"/>
      <tableStyleElement type="thirdRowSubheading" dxfId="48"/>
    </tableStyle>
    <tableStyle name="Das Semester im Überblick" pivot="0" count="3" xr9:uid="{00000000-0011-0000-FFFF-FFFF01000000}">
      <tableStyleElement type="wholeTable" dxfId="47"/>
      <tableStyleElement type="headerRow" dxfId="46"/>
      <tableStyleElement type="firstRowStripe" dxfId="45"/>
    </tableStyle>
    <tableStyle name="Das Semester im Überblick – PivotTable 2" table="0" count="2" xr9:uid="{00000000-0011-0000-FFFF-FFFF02000000}">
      <tableStyleElement type="wholeTable" dxfId="44"/>
      <tableStyleElement type="headerRow" dxfId="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hteck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1" i="0">
              <a:ln>
                <a:noFill/>
              </a:ln>
              <a:solidFill>
                <a:schemeClr val="accent2">
                  <a:lumMod val="50000"/>
                </a:schemeClr>
              </a:solidFill>
            </a:rPr>
            <a:t>TIPP ZUR KURSLISTE: </a:t>
          </a:r>
        </a:p>
        <a:p>
          <a:pPr algn="l" rtl="0"/>
          <a:endParaRPr lang="en-US" sz="1100" b="1" i="1">
            <a:ln>
              <a:noFill/>
            </a:ln>
            <a:solidFill>
              <a:schemeClr val="accent2"/>
            </a:solidFill>
          </a:endParaRPr>
        </a:p>
        <a:p>
          <a:pPr algn="l" rtl="0"/>
          <a:r>
            <a:rPr lang="de" sz="1100" b="0" i="1">
              <a:ln>
                <a:noFill/>
              </a:ln>
              <a:solidFill>
                <a:schemeClr val="tx1"/>
              </a:solidFill>
            </a:rPr>
            <a:t>Geben Sie in diese Tabelle Ihre einzelnen Kurse ein. Die Kursdauer wird automatisch aktualisiert.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hteck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1" i="0">
              <a:ln>
                <a:noFill/>
              </a:ln>
              <a:solidFill>
                <a:schemeClr val="accent2">
                  <a:lumMod val="50000"/>
                </a:schemeClr>
              </a:solidFill>
            </a:rPr>
            <a:t>TIPP ZUR ARBEITSDATENEINGABE: </a:t>
          </a:r>
        </a:p>
        <a:p>
          <a:pPr algn="l" rtl="0"/>
          <a:endParaRPr lang="en-US" sz="1100" b="1" i="1">
            <a:ln>
              <a:noFill/>
            </a:ln>
            <a:solidFill>
              <a:schemeClr val="accent2"/>
            </a:solidFill>
          </a:endParaRPr>
        </a:p>
        <a:p>
          <a:pPr algn="l" rtl="0"/>
          <a:r>
            <a:rPr lang="de" sz="1100" b="0" i="1">
              <a:ln>
                <a:noFill/>
              </a:ln>
              <a:solidFill>
                <a:schemeClr val="tx1"/>
              </a:solidFill>
            </a:rPr>
            <a:t>Wählen Sie eine Kurs-ID.</a:t>
          </a:r>
          <a:r>
            <a:rPr lang="de" sz="1100" b="0" i="1" baseline="0">
              <a:ln>
                <a:noFill/>
              </a:ln>
              <a:solidFill>
                <a:schemeClr val="tx1"/>
              </a:solidFill>
            </a:rPr>
            <a:t> </a:t>
          </a:r>
          <a:r>
            <a:rPr lang="de" sz="1100" b="0" i="1">
              <a:ln>
                <a:noFill/>
              </a:ln>
              <a:solidFill>
                <a:schemeClr val="tx1"/>
              </a:solidFill>
            </a:rPr>
            <a:t>Der Kursname wird automatisch ausgefüllt. </a:t>
          </a:r>
        </a:p>
        <a:p>
          <a:pPr algn="l" rtl="0"/>
          <a:endParaRPr lang="en-US" sz="1100" b="0" i="1">
            <a:ln>
              <a:noFill/>
            </a:ln>
            <a:solidFill>
              <a:schemeClr val="tx1"/>
            </a:solidFill>
          </a:endParaRPr>
        </a:p>
        <a:p>
          <a:pPr algn="l" rtl="0"/>
          <a:r>
            <a:rPr lang="de" sz="1100" b="0" i="1">
              <a:ln>
                <a:noFill/>
              </a:ln>
              <a:solidFill>
                <a:schemeClr val="tx1"/>
              </a:solidFill>
            </a:rPr>
            <a:t>Nachdem Sie das Arbeitsblatt „Kursliste“ aktualisiert haben, aktualisieren Sie den Wochenplan, damit diese Änderungen sichtbar werden.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Rechteck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1" i="0">
              <a:ln>
                <a:noFill/>
              </a:ln>
              <a:solidFill>
                <a:schemeClr val="accent2">
                  <a:lumMod val="50000"/>
                </a:schemeClr>
              </a:solidFill>
            </a:rPr>
            <a:t>TIPP ZUM WOCHENPLAN:</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de" sz="1100" b="0" i="1">
              <a:ln>
                <a:noFill/>
              </a:ln>
              <a:solidFill>
                <a:schemeClr val="tx1"/>
              </a:solidFill>
            </a:rPr>
            <a:t>Um den Wochenplan zu aktualisieren, aktualisieren Sie den Zeitplan.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echteck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1" i="0">
              <a:ln>
                <a:noFill/>
              </a:ln>
              <a:solidFill>
                <a:schemeClr val="accent2">
                  <a:lumMod val="50000"/>
                </a:schemeClr>
              </a:solidFill>
            </a:rPr>
            <a:t>TIPP ZUM SEMESTERKALENDER:</a:t>
          </a:r>
          <a:endParaRPr lang="en-US" sz="1100" b="1" i="1">
            <a:ln>
              <a:noFill/>
            </a:ln>
            <a:solidFill>
              <a:schemeClr val="accent2"/>
            </a:solidFill>
          </a:endParaRPr>
        </a:p>
        <a:p>
          <a:pPr algn="l" rtl="0"/>
          <a:endParaRPr lang="en-US" sz="1100" b="0" i="1">
            <a:ln>
              <a:noFill/>
            </a:ln>
            <a:solidFill>
              <a:schemeClr val="tx1"/>
            </a:solidFill>
          </a:endParaRPr>
        </a:p>
        <a:p>
          <a:pPr algn="l" rtl="0"/>
          <a:r>
            <a:rPr lang="de" sz="1100" b="0" i="1">
              <a:ln>
                <a:noFill/>
              </a:ln>
              <a:solidFill>
                <a:schemeClr val="tx1"/>
              </a:solidFill>
            </a:rPr>
            <a:t>Geben Sie das Jahr, Anfangsdatum und Enddatum ein, um einen Zeitplan für vier Monate anzuzeigen.</a:t>
          </a:r>
        </a:p>
        <a:p>
          <a:pPr algn="l" rtl="0"/>
          <a:endParaRPr lang="en-US" sz="1100" b="0" i="1">
            <a:ln>
              <a:noFill/>
            </a:ln>
            <a:solidFill>
              <a:schemeClr val="tx1"/>
            </a:solidFill>
          </a:endParaRPr>
        </a:p>
        <a:p>
          <a:pPr algn="l" rtl="0"/>
          <a:r>
            <a:rPr lang="de" sz="1100" b="0" i="1">
              <a:ln>
                <a:noFill/>
              </a:ln>
              <a:solidFill>
                <a:schemeClr val="tx1"/>
              </a:solidFill>
            </a:rPr>
            <a:t>Tage mit Terminen sind rot gekennzeichnet.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05.605498726851" createdVersion="5" refreshedVersion="6" minRefreshableVersion="3" recordCount="7" xr:uid="{00000000-000A-0000-FFFF-FFFF00000000}">
  <cacheSource type="worksheet">
    <worksheetSource name="ClassListTable"/>
  </cacheSource>
  <cacheFields count="9">
    <cacheField name="KURS-ID" numFmtId="0">
      <sharedItems/>
    </cacheField>
    <cacheField name="NAME" numFmtId="0">
      <sharedItems count="4">
        <s v="Einführung in Computeranwendungen"/>
        <s v="Freies Schreiben"/>
        <s v="Öffentliches Reden"/>
        <s v="Grundlagen der Psychologie"/>
      </sharedItems>
    </cacheField>
    <cacheField name="KURSLEITER" numFmtId="0">
      <sharedItems/>
    </cacheField>
    <cacheField name="TAG" numFmtId="0">
      <sharedItems count="5">
        <s v="Montag"/>
        <s v="Mittwoch"/>
        <s v="Dienstag"/>
        <s v="Donnerstag"/>
        <s v="Freitag"/>
      </sharedItems>
    </cacheField>
    <cacheField name="JAHR" numFmtId="0">
      <sharedItems containsSemiMixedTypes="0" containsString="0" containsNumber="1" containsInteger="1" minValue="2019" maxValue="2019"/>
    </cacheField>
    <cacheField name="SEMESTER" numFmtId="0">
      <sharedItems/>
    </cacheField>
    <cacheField name="ANFANGSZEIT" numFmtId="168">
      <sharedItems containsSemiMixedTypes="0" containsNonDate="0" containsDate="1" containsString="0" minDate="1899-12-30T10:00:00" maxDate="1899-12-30T14:00:00" count="3">
        <d v="1899-12-30T14:00:00"/>
        <d v="1899-12-30T10:00:00"/>
        <d v="1899-12-30T11:00:00"/>
      </sharedItems>
    </cacheField>
    <cacheField name="ENDZEIT" numFmtId="168">
      <sharedItems containsSemiMixedTypes="0" containsNonDate="0" containsDate="1" containsString="0" minDate="1899-12-30T11:00:00" maxDate="1899-12-30T15:30:00"/>
    </cacheField>
    <cacheField name="DAUER"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CA 120"/>
    <x v="0"/>
    <s v="Kursleiter 1"/>
    <x v="0"/>
    <n v="2019"/>
    <s v="Frühling"/>
    <x v="0"/>
    <d v="1899-12-30T15:30:00"/>
    <d v="1899-12-30T01:30:00"/>
  </r>
  <r>
    <s v="CS 120"/>
    <x v="0"/>
    <s v="Kursleiter 1"/>
    <x v="1"/>
    <n v="2019"/>
    <s v="Frühling"/>
    <x v="0"/>
    <d v="1899-12-30T15:30:00"/>
    <d v="1899-12-30T01:30:00"/>
  </r>
  <r>
    <s v="FS 121"/>
    <x v="1"/>
    <s v="Kursleiter 2"/>
    <x v="2"/>
    <n v="2019"/>
    <s v="Frühling"/>
    <x v="1"/>
    <d v="1899-12-30T11:30:00"/>
    <d v="1899-12-30T01:30:00"/>
  </r>
  <r>
    <s v="FS 121"/>
    <x v="1"/>
    <s v="Kursleiter 2"/>
    <x v="3"/>
    <n v="2019"/>
    <s v="Frühling"/>
    <x v="1"/>
    <d v="1899-12-30T11:30:00"/>
    <d v="1899-12-30T01:30:00"/>
  </r>
  <r>
    <s v="ÖR 111"/>
    <x v="2"/>
    <s v="Kursleiter 3"/>
    <x v="0"/>
    <n v="2019"/>
    <s v="Frühling"/>
    <x v="2"/>
    <d v="1899-12-30T12:00:00"/>
    <d v="1899-12-30T01:00:00"/>
  </r>
  <r>
    <s v="ÖR 111"/>
    <x v="2"/>
    <s v="Kursleiter 3"/>
    <x v="1"/>
    <n v="2019"/>
    <s v="Frühling"/>
    <x v="2"/>
    <d v="1899-12-30T12:00:00"/>
    <d v="1899-12-30T01:00:00"/>
  </r>
  <r>
    <s v="PSY 101"/>
    <x v="3"/>
    <s v="Kursleiter 4"/>
    <x v="4"/>
    <n v="2019"/>
    <s v="Frühling"/>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WochenplanBericht"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0"/>
        <item x="1"/>
        <item x="3"/>
        <item x="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8" outline="0" showAll="0" defaultSubtotal="0">
      <items count="3">
        <item x="1"/>
        <item x="2"/>
        <item x="0"/>
      </items>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v="3"/>
    </i>
    <i r="1">
      <x v="2"/>
      <x/>
    </i>
    <i>
      <x v="1"/>
      <x/>
      <x v="1"/>
    </i>
    <i>
      <x v="2"/>
      <x v="1"/>
      <x v="3"/>
    </i>
    <i r="1">
      <x v="2"/>
      <x/>
    </i>
    <i>
      <x v="3"/>
      <x/>
      <x v="1"/>
    </i>
    <i>
      <x v="4"/>
      <x/>
      <x v="2"/>
    </i>
  </rowItems>
  <colItems count="1">
    <i/>
  </colItems>
  <formats count="8">
    <format dxfId="11">
      <pivotArea dataOnly="0" labelOnly="1" outline="0" fieldPosition="0">
        <references count="2">
          <reference field="3" count="1" selected="0">
            <x v="0"/>
          </reference>
          <reference field="6" count="2">
            <x v="1"/>
            <x v="2"/>
          </reference>
        </references>
      </pivotArea>
    </format>
    <format dxfId="10">
      <pivotArea dataOnly="0" labelOnly="1" outline="0" fieldPosition="0">
        <references count="2">
          <reference field="3" count="1" selected="0">
            <x v="1"/>
          </reference>
          <reference field="6" count="1">
            <x v="0"/>
          </reference>
        </references>
      </pivotArea>
    </format>
    <format dxfId="9">
      <pivotArea dataOnly="0" labelOnly="1" outline="0" fieldPosition="0">
        <references count="2">
          <reference field="3" count="1" selected="0">
            <x v="2"/>
          </reference>
          <reference field="6" count="2">
            <x v="1"/>
            <x v="2"/>
          </reference>
        </references>
      </pivotArea>
    </format>
    <format dxfId="8">
      <pivotArea dataOnly="0" labelOnly="1" outline="0" fieldPosition="0">
        <references count="2">
          <reference field="3" count="1" selected="0">
            <x v="3"/>
          </reference>
          <reference field="6" count="1">
            <x v="0"/>
          </reference>
        </references>
      </pivotArea>
    </format>
    <format dxfId="7">
      <pivotArea dataOnly="0" labelOnly="1" outline="0" fieldPosition="0">
        <references count="2">
          <reference field="3" count="1" selected="0">
            <x v="0"/>
          </reference>
          <reference field="6" count="2">
            <x v="1"/>
            <x v="2"/>
          </reference>
        </references>
      </pivotArea>
    </format>
    <format dxfId="6">
      <pivotArea dataOnly="0" labelOnly="1" outline="0" fieldPosition="0">
        <references count="2">
          <reference field="3" count="1" selected="0">
            <x v="1"/>
          </reference>
          <reference field="6" count="1">
            <x v="0"/>
          </reference>
        </references>
      </pivotArea>
    </format>
    <format dxfId="5">
      <pivotArea dataOnly="0" labelOnly="1" outline="0" fieldPosition="0">
        <references count="2">
          <reference field="3" count="1" selected="0">
            <x v="2"/>
          </reference>
          <reference field="6" count="2">
            <x v="1"/>
            <x v="2"/>
          </reference>
        </references>
      </pivotArea>
    </format>
    <format dxfId="4">
      <pivotArea dataOnly="0" labelOnly="1" outline="0" fieldPosition="0">
        <references count="2">
          <reference field="3" count="1" selected="0">
            <x v="3"/>
          </reference>
          <reference field="6" count="1">
            <x v="0"/>
          </reference>
        </references>
      </pivotArea>
    </format>
  </formats>
  <pivotTableStyleInfo name="Das Semester im Überblick – PivotTable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e der Klassen und Anfangszeit nach Tage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ListTable" displayName="ClassListTable" ref="B2:J9" dataDxfId="42">
  <tableColumns count="9">
    <tableColumn id="1" xr3:uid="{00000000-0010-0000-0000-000001000000}" name="KURS-ID" totalsRowLabel="Ergebnis" dataDxfId="41" totalsRowDxfId="40"/>
    <tableColumn id="2" xr3:uid="{00000000-0010-0000-0000-000002000000}" name="NAME" dataDxfId="39" totalsRowDxfId="38"/>
    <tableColumn id="3" xr3:uid="{00000000-0010-0000-0000-000003000000}" name="KURSLEITER" dataDxfId="37" totalsRowDxfId="36"/>
    <tableColumn id="4" xr3:uid="{00000000-0010-0000-0000-000004000000}" name="TAG" dataDxfId="35" totalsRowDxfId="34"/>
    <tableColumn id="5" xr3:uid="{00000000-0010-0000-0000-000005000000}" name="JAHR" dataDxfId="33" totalsRowDxfId="32">
      <calculatedColumnFormula>YEAR(TODAY())</calculatedColumnFormula>
    </tableColumn>
    <tableColumn id="6" xr3:uid="{00000000-0010-0000-0000-000006000000}" name="SEMESTER" dataDxfId="31" totalsRowDxfId="30"/>
    <tableColumn id="7" xr3:uid="{00000000-0010-0000-0000-000007000000}" name="ANFANGSZEIT" dataDxfId="29" totalsRowDxfId="28"/>
    <tableColumn id="8" xr3:uid="{00000000-0010-0000-0000-000008000000}" name="ENDZEIT" dataDxfId="27" totalsRowDxfId="26"/>
    <tableColumn id="9" xr3:uid="{00000000-0010-0000-0000-000009000000}" name="DAUER" totalsRowFunction="count" dataDxfId="25" totalsRowDxfId="24">
      <calculatedColumnFormula>IF(AND(ISNUMBER(ClassListTable[[#This Row],[ENDZEIT]]),ISNUMBER(ClassListTable[[#This Row],[ANFANGSZEIT]])),ClassListTable[[#This Row],[ENDZEIT]]-ClassListTable[[#This Row],[ANFANGSZEIT]],"")</calculatedColumnFormula>
    </tableColumn>
  </tableColumns>
  <tableStyleInfo name="Das Semester im Überblick" showFirstColumn="0" showLastColumn="0" showRowStripes="1" showColumnStripes="0"/>
  <extLst>
    <ext xmlns:x14="http://schemas.microsoft.com/office/spreadsheetml/2009/9/main" uri="{504A1905-F514-4f6f-8877-14C23A59335A}">
      <x14:table altTextSummary="Geben Sie die Kurs-ID, den Kursnamen, den Kurlseiternamen, Tag, das Jahr, die Start- und Endzeit ein. Wählen Sie in dieser Tabelle den Semesternamen. Die Dauer wird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rbeit" displayName="Arbeit" ref="B2:G9" dataDxfId="23">
  <autoFilter ref="B2:G9" xr:uid="{00000000-0009-0000-0100-000002000000}"/>
  <tableColumns count="6">
    <tableColumn id="1" xr3:uid="{00000000-0010-0000-0100-000001000000}" name="KURS-ID" totalsRowLabel="Ergebnis" dataDxfId="22" totalsRowDxfId="21"/>
    <tableColumn id="6" xr3:uid="{00000000-0010-0000-0100-000006000000}" name="NAME" dataDxfId="20" totalsRowDxfId="19">
      <calculatedColumnFormula>IFERROR(VLOOKUP(Arbeit[[#This Row],[KURS-ID]],ClassListTable[],2,0),"")</calculatedColumnFormula>
    </tableColumn>
    <tableColumn id="2" xr3:uid="{00000000-0010-0000-0100-000002000000}" name="JAHR" dataDxfId="18" totalsRowDxfId="17">
      <calculatedColumnFormula>YEAR(TODAY())</calculatedColumnFormula>
    </tableColumn>
    <tableColumn id="3" xr3:uid="{00000000-0010-0000-0100-000003000000}" name="SEMESTER" dataDxfId="16" totalsRowDxfId="15"/>
    <tableColumn id="4" xr3:uid="{00000000-0010-0000-0100-000004000000}" name="ARTIKELBESCHREIBUNG" dataDxfId="14" totalsRowDxfId="13"/>
    <tableColumn id="5" xr3:uid="{00000000-0010-0000-0100-000005000000}" name="FÄLLIGKEITSDATUM" totalsRowFunction="count" totalsRowDxfId="12" dataCellStyle="Datum"/>
  </tableColumns>
  <tableStyleInfo name="Das Semester im Überblick" showFirstColumn="0" showLastColumn="0" showRowStripes="1" showColumnStripes="0"/>
  <extLst>
    <ext xmlns:x14="http://schemas.microsoft.com/office/spreadsheetml/2009/9/main" uri="{504A1905-F514-4f6f-8877-14C23A59335A}">
      <x14:table altTextSummary="Wählen Sie Kurs-ID und den Semesternamen aus, und geben Sie anschließend das Jahr, die Elementbeschreibung und das Fälligkeitsdatum in diese Tabelle ein. Der Name wird automatisch aktualisiert."/>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baseColWidth="10" defaultColWidth="9" defaultRowHeight="30" customHeight="1" x14ac:dyDescent="0.3"/>
  <cols>
    <col min="1" max="1" width="3.125" customWidth="1"/>
    <col min="2" max="2" width="13.25" customWidth="1"/>
    <col min="3" max="3" width="35.375" customWidth="1"/>
    <col min="4" max="4" width="19.5" customWidth="1"/>
    <col min="5" max="5" width="13.625" customWidth="1"/>
    <col min="6" max="6" width="9.875" customWidth="1"/>
    <col min="7" max="7" width="12.375" customWidth="1"/>
    <col min="8" max="9" width="14.75" customWidth="1"/>
    <col min="10" max="10" width="11.625" customWidth="1"/>
    <col min="11" max="11" width="3.5" customWidth="1"/>
    <col min="12" max="12" width="31.625" customWidth="1"/>
  </cols>
  <sheetData>
    <row r="1" spans="2:12" ht="50.25" customHeight="1" x14ac:dyDescent="0.55000000000000004">
      <c r="B1" s="36" t="s">
        <v>0</v>
      </c>
      <c r="C1" s="36"/>
      <c r="D1" s="36"/>
      <c r="E1" s="36"/>
      <c r="F1" s="36"/>
      <c r="G1" s="36"/>
      <c r="H1" s="36"/>
      <c r="I1" s="36"/>
      <c r="J1" s="36"/>
    </row>
    <row r="2" spans="2:12" ht="30" customHeight="1" x14ac:dyDescent="0.3">
      <c r="B2" s="6" t="s">
        <v>1</v>
      </c>
      <c r="C2" s="6" t="s">
        <v>7</v>
      </c>
      <c r="D2" s="6" t="s">
        <v>12</v>
      </c>
      <c r="E2" s="6" t="s">
        <v>17</v>
      </c>
      <c r="F2" s="6" t="s">
        <v>23</v>
      </c>
      <c r="G2" s="6" t="s">
        <v>24</v>
      </c>
      <c r="H2" s="29" t="s">
        <v>26</v>
      </c>
      <c r="I2" s="29" t="s">
        <v>27</v>
      </c>
      <c r="J2" s="6" t="s">
        <v>28</v>
      </c>
    </row>
    <row r="3" spans="2:12" ht="30" customHeight="1" x14ac:dyDescent="0.3">
      <c r="B3" s="10" t="s">
        <v>2</v>
      </c>
      <c r="C3" s="10" t="s">
        <v>8</v>
      </c>
      <c r="D3" s="10" t="s">
        <v>13</v>
      </c>
      <c r="E3" s="10" t="s">
        <v>18</v>
      </c>
      <c r="F3" s="10">
        <f ca="1">YEAR(TODAY())</f>
        <v>2019</v>
      </c>
      <c r="G3" s="10" t="s">
        <v>25</v>
      </c>
      <c r="H3" s="34">
        <v>0.58333333333333337</v>
      </c>
      <c r="I3" s="34">
        <v>0.64583333333333337</v>
      </c>
      <c r="J3" s="11">
        <f>IF(AND(ISNUMBER(ClassListTable[[#This Row],[ENDZEIT]]),ISNUMBER(ClassListTable[[#This Row],[ANFANGSZEIT]])),ClassListTable[[#This Row],[ENDZEIT]]-ClassListTable[[#This Row],[ANFANGSZEIT]],"")</f>
        <v>6.25E-2</v>
      </c>
      <c r="L3" s="37"/>
    </row>
    <row r="4" spans="2:12" ht="30" customHeight="1" x14ac:dyDescent="0.3">
      <c r="B4" s="10" t="s">
        <v>3</v>
      </c>
      <c r="C4" s="10" t="s">
        <v>8</v>
      </c>
      <c r="D4" s="10" t="s">
        <v>13</v>
      </c>
      <c r="E4" s="10" t="s">
        <v>19</v>
      </c>
      <c r="F4" s="10">
        <f t="shared" ref="F4:F9" ca="1" si="0">YEAR(TODAY())</f>
        <v>2019</v>
      </c>
      <c r="G4" s="10" t="s">
        <v>25</v>
      </c>
      <c r="H4" s="34">
        <v>0.58333333333333337</v>
      </c>
      <c r="I4" s="34">
        <v>0.64583333333333337</v>
      </c>
      <c r="J4" s="11">
        <f>IF(AND(ISNUMBER(ClassListTable[[#This Row],[ENDZEIT]]),ISNUMBER(ClassListTable[[#This Row],[ANFANGSZEIT]])),ClassListTable[[#This Row],[ENDZEIT]]-ClassListTable[[#This Row],[ANFANGSZEIT]],"")</f>
        <v>6.25E-2</v>
      </c>
      <c r="L4" s="37"/>
    </row>
    <row r="5" spans="2:12" ht="30" customHeight="1" x14ac:dyDescent="0.3">
      <c r="B5" s="10" t="s">
        <v>4</v>
      </c>
      <c r="C5" s="10" t="s">
        <v>9</v>
      </c>
      <c r="D5" s="10" t="s">
        <v>14</v>
      </c>
      <c r="E5" s="10" t="s">
        <v>20</v>
      </c>
      <c r="F5" s="10">
        <f t="shared" ca="1" si="0"/>
        <v>2019</v>
      </c>
      <c r="G5" s="10" t="s">
        <v>25</v>
      </c>
      <c r="H5" s="34">
        <v>0.41666666666666669</v>
      </c>
      <c r="I5" s="34">
        <v>0.47916666666666669</v>
      </c>
      <c r="J5" s="11">
        <f>IF(AND(ISNUMBER(ClassListTable[[#This Row],[ENDZEIT]]),ISNUMBER(ClassListTable[[#This Row],[ANFANGSZEIT]])),ClassListTable[[#This Row],[ENDZEIT]]-ClassListTable[[#This Row],[ANFANGSZEIT]],"")</f>
        <v>6.25E-2</v>
      </c>
      <c r="L5" s="37"/>
    </row>
    <row r="6" spans="2:12" ht="30" customHeight="1" x14ac:dyDescent="0.3">
      <c r="B6" s="10" t="s">
        <v>4</v>
      </c>
      <c r="C6" s="10" t="s">
        <v>9</v>
      </c>
      <c r="D6" s="10" t="s">
        <v>14</v>
      </c>
      <c r="E6" s="10" t="s">
        <v>21</v>
      </c>
      <c r="F6" s="10">
        <f t="shared" ca="1" si="0"/>
        <v>2019</v>
      </c>
      <c r="G6" s="10" t="s">
        <v>25</v>
      </c>
      <c r="H6" s="34">
        <v>0.41666666666666669</v>
      </c>
      <c r="I6" s="34">
        <v>0.47916666666666669</v>
      </c>
      <c r="J6" s="11">
        <f>IF(AND(ISNUMBER(ClassListTable[[#This Row],[ENDZEIT]]),ISNUMBER(ClassListTable[[#This Row],[ANFANGSZEIT]])),ClassListTable[[#This Row],[ENDZEIT]]-ClassListTable[[#This Row],[ANFANGSZEIT]],"")</f>
        <v>6.25E-2</v>
      </c>
      <c r="L6" s="37"/>
    </row>
    <row r="7" spans="2:12" ht="30" customHeight="1" x14ac:dyDescent="0.3">
      <c r="B7" s="10" t="s">
        <v>5</v>
      </c>
      <c r="C7" s="10" t="s">
        <v>10</v>
      </c>
      <c r="D7" s="10" t="s">
        <v>15</v>
      </c>
      <c r="E7" s="10" t="s">
        <v>18</v>
      </c>
      <c r="F7" s="10">
        <f t="shared" ca="1" si="0"/>
        <v>2019</v>
      </c>
      <c r="G7" s="10" t="s">
        <v>25</v>
      </c>
      <c r="H7" s="34">
        <v>0.45833333333333331</v>
      </c>
      <c r="I7" s="34">
        <v>0.5</v>
      </c>
      <c r="J7" s="11">
        <f>IF(AND(ISNUMBER(ClassListTable[[#This Row],[ENDZEIT]]),ISNUMBER(ClassListTable[[#This Row],[ANFANGSZEIT]])),ClassListTable[[#This Row],[ENDZEIT]]-ClassListTable[[#This Row],[ANFANGSZEIT]],"")</f>
        <v>4.1666666666666685E-2</v>
      </c>
      <c r="L7" s="37"/>
    </row>
    <row r="8" spans="2:12" ht="30" customHeight="1" x14ac:dyDescent="0.3">
      <c r="B8" s="10" t="s">
        <v>5</v>
      </c>
      <c r="C8" s="10" t="s">
        <v>10</v>
      </c>
      <c r="D8" s="10" t="s">
        <v>15</v>
      </c>
      <c r="E8" s="10" t="s">
        <v>19</v>
      </c>
      <c r="F8" s="10">
        <f t="shared" ca="1" si="0"/>
        <v>2019</v>
      </c>
      <c r="G8" s="10" t="s">
        <v>25</v>
      </c>
      <c r="H8" s="34">
        <v>0.45833333333333331</v>
      </c>
      <c r="I8" s="34">
        <v>0.5</v>
      </c>
      <c r="J8" s="11">
        <f>IF(AND(ISNUMBER(ClassListTable[[#This Row],[ENDZEIT]]),ISNUMBER(ClassListTable[[#This Row],[ANFANGSZEIT]])),ClassListTable[[#This Row],[ENDZEIT]]-ClassListTable[[#This Row],[ANFANGSZEIT]],"")</f>
        <v>4.1666666666666685E-2</v>
      </c>
      <c r="L8" s="37"/>
    </row>
    <row r="9" spans="2:12" ht="30" customHeight="1" x14ac:dyDescent="0.3">
      <c r="B9" s="10" t="s">
        <v>6</v>
      </c>
      <c r="C9" s="10" t="s">
        <v>11</v>
      </c>
      <c r="D9" s="10" t="s">
        <v>16</v>
      </c>
      <c r="E9" s="10" t="s">
        <v>22</v>
      </c>
      <c r="F9" s="10">
        <f t="shared" ca="1" si="0"/>
        <v>2019</v>
      </c>
      <c r="G9" s="10" t="s">
        <v>25</v>
      </c>
      <c r="H9" s="34">
        <v>0.41666666666666669</v>
      </c>
      <c r="I9" s="34">
        <v>0.45833333333333331</v>
      </c>
      <c r="J9" s="11">
        <f>IF(AND(ISNUMBER(ClassListTable[[#This Row],[ENDZEIT]]),ISNUMBER(ClassListTable[[#This Row],[ANFANGSZEIT]])),ClassListTable[[#This Row],[ENDZEIT]]-ClassListTable[[#This Row],[ANFANGSZEIT]],"")</f>
        <v>4.166666666666663E-2</v>
      </c>
    </row>
  </sheetData>
  <mergeCells count="2">
    <mergeCell ref="B1:J1"/>
    <mergeCell ref="L3:L8"/>
  </mergeCells>
  <dataValidations count="13">
    <dataValidation allowBlank="1" showInputMessage="1" showErrorMessage="1" prompt="Erstellen Sie eine Klassenliste auf diesem Arbeitsblatt. Geben Sie die Details in die Klassenlistentabelle ein. Geben Sie die Termine, den wöchentlichen Zeitplan und den Semeserkalender auf anderen Arbeitsblättern ein. Ein Tipp befindet sich in Zelle L3" sqref="A1" xr:uid="{00000000-0002-0000-0000-000000000000}"/>
    <dataValidation allowBlank="1" showInputMessage="1" showErrorMessage="1" prompt="Der Titel dieses Arbeitsblatts befindet sich in dieser Zelle." sqref="B1:J1" xr:uid="{00000000-0002-0000-0000-000001000000}"/>
    <dataValidation allowBlank="1" showInputMessage="1" showErrorMessage="1" prompt="Geben Sie in dieser Spalte unter dieser Überschrift die Kurs-ID ein." sqref="B2" xr:uid="{00000000-0002-0000-0000-000002000000}"/>
    <dataValidation allowBlank="1" showInputMessage="1" showErrorMessage="1" prompt="Geben Sie in dieser Spalte unter dieser Überschrift den Kursnamen ein." sqref="C2" xr:uid="{00000000-0002-0000-0000-000003000000}"/>
    <dataValidation allowBlank="1" showInputMessage="1" showErrorMessage="1" prompt="Geben Sie in dieser Spalte unter dieser Überschrift den Kursleiternamen ein." sqref="D2" xr:uid="{00000000-0002-0000-0000-000004000000}"/>
    <dataValidation allowBlank="1" showInputMessage="1" showErrorMessage="1" prompt="Geben Sie in dieser Spalte unter dieser Überschrift den Tag ein." sqref="E2" xr:uid="{00000000-0002-0000-0000-000005000000}"/>
    <dataValidation allowBlank="1" showInputMessage="1" showErrorMessage="1" prompt="Geben Sie in dieser Spalte unter dieser Überschrift das Jahr ein." sqref="F2" xr:uid="{00000000-0002-0000-0000-000006000000}"/>
    <dataValidation allowBlank="1" showInputMessage="1" showErrorMessage="1" prompt="Wählen Sie in dieser Spalte unter dieser Überschrift das Semester aus. Drücken Sie ALT+NACH-UNTEN, um die Optionen anzuzeigen, und dann NACH-UNTEN und EINGABE, um die Auswahl zu treffen." sqref="G2" xr:uid="{00000000-0002-0000-0000-000007000000}"/>
    <dataValidation allowBlank="1" showInputMessage="1" showErrorMessage="1" prompt="Geben Sie in dieser Spalte unter dieser Überschrift die Anfangszeit ein." sqref="H2" xr:uid="{00000000-0002-0000-0000-000008000000}"/>
    <dataValidation allowBlank="1" showInputMessage="1" showErrorMessage="1" prompt="Geben Sie in dieser Spalte unter dieser Überschrift die Endzeit ein." sqref="I2" xr:uid="{00000000-0002-0000-0000-000009000000}"/>
    <dataValidation allowBlank="1" showInputMessage="1" showErrorMessage="1" prompt="Die Dauer wird in dieser Spalte unter dieser Überschrift automatisch berechnet." sqref="J2" xr:uid="{00000000-0002-0000-0000-00000A000000}"/>
    <dataValidation type="list" errorStyle="warning" allowBlank="1" showInputMessage="1" showErrorMessage="1" error="Wählen Sie einen Semesternamen in der Liste aus. Wählen Sie ABBRECHEN aus, drücken Sie ALT+NACH-UNTEN, um die Optionen anzuzeigen, und dann NACH-UNTEN und EINGABE, um die Auswahl zu treffen." sqref="G3:G9" xr:uid="{00000000-0002-0000-0000-00000B000000}">
      <formula1>"Herbst,Winter,Frühling,Sommer"</formula1>
    </dataValidation>
    <dataValidation allowBlank="1" showInputMessage="1" showErrorMessage="1" prompt="KLASSENLISTENTIPP: _x000a__x000a_Geben Sie Ihre verschiedenen Klassen in diese Tabelle ein. Die Klassendauer wird automatisch aktualisiert"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baseColWidth="10" defaultColWidth="9" defaultRowHeight="30" customHeight="1" x14ac:dyDescent="0.3"/>
  <cols>
    <col min="1" max="1" width="3.125" customWidth="1"/>
    <col min="2" max="2" width="14" style="5" customWidth="1"/>
    <col min="3" max="3" width="38.75" style="5" customWidth="1"/>
    <col min="4" max="4" width="8.75" style="5" customWidth="1"/>
    <col min="5" max="5" width="13.875" style="5" customWidth="1"/>
    <col min="6" max="6" width="28.75" style="5" customWidth="1"/>
    <col min="7" max="7" width="20.375" style="5" customWidth="1"/>
    <col min="8" max="8" width="3.5" customWidth="1"/>
    <col min="9" max="9" width="31.625" customWidth="1"/>
  </cols>
  <sheetData>
    <row r="1" spans="2:9" ht="50.25" customHeight="1" x14ac:dyDescent="0.55000000000000004">
      <c r="B1" s="36" t="s">
        <v>47</v>
      </c>
      <c r="C1" s="36"/>
      <c r="D1" s="36"/>
      <c r="E1" s="36"/>
      <c r="F1" s="36"/>
      <c r="G1" s="36"/>
    </row>
    <row r="2" spans="2:9" ht="30" customHeight="1" x14ac:dyDescent="0.3">
      <c r="B2" s="6" t="s">
        <v>1</v>
      </c>
      <c r="C2" s="6" t="s">
        <v>7</v>
      </c>
      <c r="D2" s="6" t="s">
        <v>23</v>
      </c>
      <c r="E2" s="6" t="s">
        <v>24</v>
      </c>
      <c r="F2" s="6" t="s">
        <v>29</v>
      </c>
      <c r="G2" s="6" t="s">
        <v>35</v>
      </c>
    </row>
    <row r="3" spans="2:9" ht="30" customHeight="1" x14ac:dyDescent="0.3">
      <c r="B3" s="10" t="s">
        <v>4</v>
      </c>
      <c r="C3" s="10" t="str">
        <f>IFERROR(VLOOKUP(Arbeit[[#This Row],[KURS-ID]],ClassListTable[],2,0),"")</f>
        <v>Freies Schreiben</v>
      </c>
      <c r="D3" s="10">
        <f ca="1">YEAR(TODAY())</f>
        <v>2019</v>
      </c>
      <c r="E3" s="10" t="s">
        <v>25</v>
      </c>
      <c r="F3" s="10" t="s">
        <v>30</v>
      </c>
      <c r="G3" s="23">
        <f ca="1">DATE(YEAR(TODAY()),1,15)</f>
        <v>43480</v>
      </c>
      <c r="I3" s="37"/>
    </row>
    <row r="4" spans="2:9" ht="30" customHeight="1" x14ac:dyDescent="0.3">
      <c r="B4" s="10" t="s">
        <v>3</v>
      </c>
      <c r="C4" s="10" t="str">
        <f>IFERROR(VLOOKUP(Arbeit[[#This Row],[KURS-ID]],ClassListTable[],2,0),"")</f>
        <v>Einführung in Computeranwendungen</v>
      </c>
      <c r="D4" s="10">
        <f t="shared" ref="D4:D9" ca="1" si="0">YEAR(TODAY())</f>
        <v>2019</v>
      </c>
      <c r="E4" s="10" t="s">
        <v>25</v>
      </c>
      <c r="F4" s="10" t="s">
        <v>31</v>
      </c>
      <c r="G4" s="23">
        <f ca="1">DATE(YEAR(TODAY()),2,4)</f>
        <v>43500</v>
      </c>
      <c r="I4" s="37"/>
    </row>
    <row r="5" spans="2:9" ht="30" customHeight="1" x14ac:dyDescent="0.3">
      <c r="B5" s="10" t="s">
        <v>4</v>
      </c>
      <c r="C5" s="10" t="str">
        <f>IFERROR(VLOOKUP(Arbeit[[#This Row],[KURS-ID]],ClassListTable[],2,0),"")</f>
        <v>Freies Schreiben</v>
      </c>
      <c r="D5" s="10">
        <f t="shared" ca="1" si="0"/>
        <v>2019</v>
      </c>
      <c r="E5" s="10" t="s">
        <v>25</v>
      </c>
      <c r="F5" s="10" t="s">
        <v>32</v>
      </c>
      <c r="G5" s="23">
        <f ca="1">DATE(YEAR(TODAY()),2,5)</f>
        <v>43501</v>
      </c>
      <c r="I5" s="37"/>
    </row>
    <row r="6" spans="2:9" ht="30" customHeight="1" x14ac:dyDescent="0.3">
      <c r="B6" s="10" t="s">
        <v>3</v>
      </c>
      <c r="C6" s="10" t="str">
        <f>IFERROR(VLOOKUP(Arbeit[[#This Row],[KURS-ID]],ClassListTable[],2,0),"")</f>
        <v>Einführung in Computeranwendungen</v>
      </c>
      <c r="D6" s="10">
        <f t="shared" ca="1" si="0"/>
        <v>2019</v>
      </c>
      <c r="E6" s="10" t="s">
        <v>25</v>
      </c>
      <c r="F6" s="10" t="s">
        <v>33</v>
      </c>
      <c r="G6" s="23">
        <f ca="1">DATE(YEAR(TODAY()),2,18)</f>
        <v>43514</v>
      </c>
      <c r="I6" s="37"/>
    </row>
    <row r="7" spans="2:9" ht="30" customHeight="1" x14ac:dyDescent="0.3">
      <c r="B7" s="10" t="s">
        <v>3</v>
      </c>
      <c r="C7" s="10" t="str">
        <f>IFERROR(VLOOKUP(Arbeit[[#This Row],[KURS-ID]],ClassListTable[],2,0),"")</f>
        <v>Einführung in Computeranwendungen</v>
      </c>
      <c r="D7" s="10">
        <f t="shared" ca="1" si="0"/>
        <v>2019</v>
      </c>
      <c r="E7" s="10" t="s">
        <v>25</v>
      </c>
      <c r="F7" s="10" t="s">
        <v>34</v>
      </c>
      <c r="G7" s="23">
        <f ca="1">DATE(YEAR(TODAY()),3,11)</f>
        <v>43535</v>
      </c>
      <c r="I7" s="37"/>
    </row>
    <row r="8" spans="2:9" ht="30" customHeight="1" x14ac:dyDescent="0.3">
      <c r="B8" s="10" t="s">
        <v>4</v>
      </c>
      <c r="C8" s="10" t="str">
        <f>IFERROR(VLOOKUP(Arbeit[[#This Row],[KURS-ID]],ClassListTable[],2,0),"")</f>
        <v>Freies Schreiben</v>
      </c>
      <c r="D8" s="10">
        <f t="shared" ca="1" si="0"/>
        <v>2019</v>
      </c>
      <c r="E8" s="10" t="s">
        <v>25</v>
      </c>
      <c r="F8" s="10" t="s">
        <v>31</v>
      </c>
      <c r="G8" s="23">
        <f ca="1">DATE(YEAR(TODAY()),3,17)</f>
        <v>43541</v>
      </c>
      <c r="I8" s="37"/>
    </row>
    <row r="9" spans="2:9" ht="30" customHeight="1" x14ac:dyDescent="0.3">
      <c r="B9" s="10" t="s">
        <v>4</v>
      </c>
      <c r="C9" s="10" t="str">
        <f>IFERROR(VLOOKUP(Arbeit[[#This Row],[KURS-ID]],ClassListTable[],2,0),"")</f>
        <v>Freies Schreiben</v>
      </c>
      <c r="D9" s="10">
        <f t="shared" ca="1" si="0"/>
        <v>2019</v>
      </c>
      <c r="E9" s="10" t="s">
        <v>25</v>
      </c>
      <c r="F9" s="10" t="s">
        <v>34</v>
      </c>
      <c r="G9" s="23">
        <f ca="1">DATE(YEAR(TODAY()),4,2)</f>
        <v>43557</v>
      </c>
    </row>
  </sheetData>
  <dataConsolidate/>
  <mergeCells count="2">
    <mergeCell ref="B1:G1"/>
    <mergeCell ref="I3:I8"/>
  </mergeCells>
  <dataValidations count="11">
    <dataValidation allowBlank="1" showInputMessage="1" showErrorMessage="1" prompt="Geben Sie Termine in der Arbeitstabelle auf diesem Arbeitsblatt ein. Ein Tipp befindet sich in Zelle I3_x000a_" sqref="A1" xr:uid="{00000000-0002-0000-0100-000001000000}"/>
    <dataValidation allowBlank="1" showInputMessage="1" showErrorMessage="1" prompt="Der Titel dieses Arbeitsblatts befindet sich in dieser Zelle." sqref="B1:G1" xr:uid="{00000000-0002-0000-0100-000002000000}"/>
    <dataValidation allowBlank="1" showInputMessage="1" showErrorMessage="1" prompt="Wählen Sie in dieser Spalte unter dieser Überschrift die Kurs-ID aus. Drücken Sie ALT+NACH-UNTEN, um Optionen anzuzeigen und dann EINGABE, um die Auswahl zu treffen. Verwenden Sie Überschriftsfilter, um bestimmte Einträge zu finden." sqref="B2" xr:uid="{00000000-0002-0000-0100-000003000000}"/>
    <dataValidation allowBlank="1" showInputMessage="1" showErrorMessage="1" prompt="Der Kursname wird in dieser Spalte unter dieser Überschrift automatisch aktualisiert." sqref="C2" xr:uid="{00000000-0002-0000-0100-000004000000}"/>
    <dataValidation allowBlank="1" showInputMessage="1" showErrorMessage="1" prompt="Geben Sie in dieser Spalte unter dieser Überschrift das Jahr ein." sqref="D2" xr:uid="{00000000-0002-0000-0100-000005000000}"/>
    <dataValidation allowBlank="1" showInputMessage="1" showErrorMessage="1" prompt="Wählen Sie in dieser Spalte unter dieser Überschrift das Semester aus. Drücken Sie ALT+NACH-UNTEN, um die Optionen anzuzeigen, und dann NACH-UNTEN und EINGABE, um die Auswahl zu treffen." sqref="E2" xr:uid="{00000000-0002-0000-0100-000006000000}"/>
    <dataValidation allowBlank="1" showInputMessage="1" showErrorMessage="1" prompt="Geben Sie in dieser Spalte unter dieser Überschrift eine Beschreibung des Elements ein." sqref="F2" xr:uid="{00000000-0002-0000-0100-000007000000}"/>
    <dataValidation allowBlank="1" showInputMessage="1" showErrorMessage="1" prompt="Geben Sie in dieser Spalte unter dieser Überschrift das Fälligkeitsdatum ein." sqref="G2" xr:uid="{00000000-0002-0000-0100-000008000000}"/>
    <dataValidation type="list" errorStyle="warning" allowBlank="1" showInputMessage="1" showErrorMessage="1" error="Wählen Sie eine Kurs-ID in der Liste aus. Wählen Sie ABBRECHEN aus, drücken Sie ALT+NACH-UNTEN, um die Optionen anzuzeigen, und dann NACH-UNTEN und EINGABE, um die Auswahl zu treffen." sqref="B3:B9" xr:uid="{00000000-0002-0000-0100-000009000000}">
      <formula1>Kursliste</formula1>
    </dataValidation>
    <dataValidation type="list" errorStyle="warning" allowBlank="1" showInputMessage="1" showErrorMessage="1" error="Wählen Sie einen Semesternamen in der Liste aus. Wählen Sie ABBRECHEN aus, drücken Sie ALT+NACH-UNTEN, um die Optionen anzuzeigen, und dann NACH-UNTEN und EINGABE, um die Auswahl zu treffen." sqref="E3:E9" xr:uid="{00000000-0002-0000-0100-00000A000000}">
      <formula1>"Herbst,Winter,Frühling,Sommer"</formula1>
    </dataValidation>
    <dataValidation allowBlank="1" showInputMessage="1" showErrorMessage="1" prompt="ARBEITSDATEN-EINGABETIPP: _x000a__x000a_Wählen Sie eine Kurs-ID aus. Der Kursname wird automatisch eingetragen. Wenn Sie das Klassenlistenblatt aktualisiert haben, aktualisieren Sie den Wochenplan, um die Änderungen zu sehen."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baseColWidth="10" defaultColWidth="9" defaultRowHeight="30" customHeight="1" x14ac:dyDescent="0.3"/>
  <cols>
    <col min="1" max="1" width="3.125" customWidth="1"/>
    <col min="2" max="2" width="18.75" customWidth="1"/>
    <col min="3" max="3" width="15.5" style="28" customWidth="1"/>
    <col min="4" max="4" width="35.5" customWidth="1"/>
    <col min="5" max="5" width="3.5" customWidth="1"/>
    <col min="6" max="6" width="31.625" customWidth="1"/>
    <col min="7" max="9" width="32.875" customWidth="1"/>
  </cols>
  <sheetData>
    <row r="1" spans="2:6" ht="50.25" customHeight="1" x14ac:dyDescent="0.55000000000000004">
      <c r="B1" s="36" t="s">
        <v>36</v>
      </c>
      <c r="C1" s="36"/>
      <c r="D1" s="36"/>
    </row>
    <row r="2" spans="2:6" ht="16.5" x14ac:dyDescent="0.3">
      <c r="B2" s="12" t="s">
        <v>17</v>
      </c>
      <c r="C2" s="12" t="s">
        <v>26</v>
      </c>
      <c r="D2" s="12" t="s">
        <v>7</v>
      </c>
    </row>
    <row r="3" spans="2:6" ht="30" customHeight="1" x14ac:dyDescent="0.3">
      <c r="B3" s="32" t="s">
        <v>18</v>
      </c>
      <c r="C3" s="35">
        <v>0.45833333333333331</v>
      </c>
      <c r="D3" s="32" t="s">
        <v>10</v>
      </c>
      <c r="F3" s="37"/>
    </row>
    <row r="4" spans="2:6" ht="30" customHeight="1" x14ac:dyDescent="0.3">
      <c r="C4" s="35">
        <v>0.58333333333333337</v>
      </c>
      <c r="D4" s="32" t="s">
        <v>8</v>
      </c>
      <c r="F4" s="37"/>
    </row>
    <row r="5" spans="2:6" ht="30" customHeight="1" x14ac:dyDescent="0.3">
      <c r="B5" s="32" t="s">
        <v>20</v>
      </c>
      <c r="C5" s="35">
        <v>0.41666666666666669</v>
      </c>
      <c r="D5" s="32" t="s">
        <v>9</v>
      </c>
      <c r="F5" s="37"/>
    </row>
    <row r="6" spans="2:6" ht="30" customHeight="1" x14ac:dyDescent="0.3">
      <c r="B6" s="32" t="s">
        <v>19</v>
      </c>
      <c r="C6" s="35">
        <v>0.45833333333333331</v>
      </c>
      <c r="D6" s="32" t="s">
        <v>10</v>
      </c>
      <c r="F6" s="37"/>
    </row>
    <row r="7" spans="2:6" ht="30" customHeight="1" x14ac:dyDescent="0.3">
      <c r="C7" s="35">
        <v>0.58333333333333337</v>
      </c>
      <c r="D7" s="32" t="s">
        <v>8</v>
      </c>
      <c r="F7" s="37"/>
    </row>
    <row r="8" spans="2:6" ht="30" customHeight="1" x14ac:dyDescent="0.3">
      <c r="B8" s="32" t="s">
        <v>21</v>
      </c>
      <c r="C8" s="35">
        <v>0.41666666666666669</v>
      </c>
      <c r="D8" s="32" t="s">
        <v>9</v>
      </c>
      <c r="F8" s="37"/>
    </row>
    <row r="9" spans="2:6" ht="30" customHeight="1" x14ac:dyDescent="0.3">
      <c r="B9" s="32" t="s">
        <v>22</v>
      </c>
      <c r="C9" s="35">
        <v>0.41666666666666669</v>
      </c>
      <c r="D9" s="32" t="s">
        <v>11</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Erstellen Sie einen Wochenplan auf diesem Arbeitsblatt. Die PivotTable, die in Zelle B2 beginnt, wird automatisch aktualisiert." sqref="A1" xr:uid="{00000000-0002-0000-0200-000000000000}"/>
    <dataValidation allowBlank="1" showInputMessage="1" showErrorMessage="1" prompt="Der Titel dieses Arbeitsblatts befindet sich in dieser Zelle." sqref="B1:D1" xr:uid="{00000000-0002-0000-0200-000001000000}"/>
    <dataValidation allowBlank="1" showInputMessage="1" showErrorMessage="1" prompt="WOCHENPLANTIPP:_x000a__x000a_Um den Wochenplan zu aktualisieren, aktualisieren Sie den Zeitplan."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baseColWidth="10" defaultColWidth="9" defaultRowHeight="24.95" customHeight="1" x14ac:dyDescent="0.3"/>
  <cols>
    <col min="1" max="1" width="3.5" style="22" customWidth="1"/>
    <col min="2" max="8" width="7.625" style="22" customWidth="1"/>
    <col min="9" max="9" width="2.625" style="22" customWidth="1"/>
    <col min="10" max="16" width="7.625" style="22" customWidth="1"/>
    <col min="17" max="17" width="1.625" style="22" customWidth="1"/>
    <col min="18" max="18" width="16.375" style="22" customWidth="1"/>
    <col min="19" max="19" width="31.625" style="22" customWidth="1"/>
    <col min="20" max="16384" width="9" style="22"/>
  </cols>
  <sheetData>
    <row r="1" spans="1:19" ht="50.25" customHeight="1" x14ac:dyDescent="0.55000000000000004">
      <c r="A1"/>
      <c r="B1" s="39" t="s">
        <v>37</v>
      </c>
      <c r="C1" s="39"/>
      <c r="D1" s="39"/>
      <c r="E1" s="39"/>
      <c r="F1" s="39"/>
      <c r="G1" s="39"/>
      <c r="H1" s="39"/>
      <c r="I1" s="39"/>
      <c r="J1" s="39"/>
      <c r="K1" s="39"/>
      <c r="L1" s="39"/>
      <c r="M1" s="39"/>
      <c r="N1" s="39"/>
      <c r="O1" s="39"/>
      <c r="P1" s="39"/>
      <c r="Q1"/>
      <c r="R1"/>
    </row>
    <row r="2" spans="1:19" ht="29.25" customHeight="1" x14ac:dyDescent="0.3">
      <c r="A2"/>
      <c r="B2" s="40" t="str">
        <f ca="1">UPPER(TEXT(ZeitplanAnfang,"MMMM"))</f>
        <v>JANUAR</v>
      </c>
      <c r="C2" s="40"/>
      <c r="D2" s="31">
        <f ca="1">DAY(DATE(YEAR(ZeitplanAnfang),MONTH(ZeitplanAnfang)+1,1)-1)</f>
        <v>31</v>
      </c>
      <c r="E2" s="31">
        <f ca="1">WEEKDAY(DATE(YEAR(ZeitplanAnfang),MONTH(ZeitplanAnfang),1),2)</f>
        <v>2</v>
      </c>
      <c r="F2" s="1"/>
      <c r="G2" s="1"/>
      <c r="H2" s="1"/>
      <c r="I2"/>
      <c r="J2" s="40" t="str">
        <f ca="1">UPPER(TEXT(DATE(ZeitplanJahr,MONTH(ZeitplanAnfang)+1,1),"MMMM"))</f>
        <v>FEBRUAR</v>
      </c>
      <c r="K2" s="40"/>
      <c r="L2" s="30">
        <f ca="1">DAY(DATE(YEAR(ZeitplanAnfang),MONTH(ZeitplanAnfang)+2,1)-1)</f>
        <v>28</v>
      </c>
      <c r="M2" s="30">
        <f ca="1">WEEKDAY(DATE(YEAR(ZeitplanAnfang),MONTH(ZeitplanAnfang)+1,1),2)</f>
        <v>5</v>
      </c>
      <c r="N2" s="1"/>
      <c r="O2" s="1"/>
      <c r="P2" s="1"/>
      <c r="Q2"/>
      <c r="R2" s="1"/>
    </row>
    <row r="3" spans="1:19" ht="29.25" customHeight="1" x14ac:dyDescent="0.3">
      <c r="A3"/>
      <c r="B3" s="7" t="s">
        <v>38</v>
      </c>
      <c r="C3" s="8" t="s">
        <v>39</v>
      </c>
      <c r="D3" s="8" t="s">
        <v>40</v>
      </c>
      <c r="E3" s="8" t="s">
        <v>41</v>
      </c>
      <c r="F3" s="8" t="s">
        <v>42</v>
      </c>
      <c r="G3" s="8" t="s">
        <v>43</v>
      </c>
      <c r="H3" s="9" t="s">
        <v>44</v>
      </c>
      <c r="I3"/>
      <c r="J3" s="7" t="s">
        <v>38</v>
      </c>
      <c r="K3" s="8" t="s">
        <v>39</v>
      </c>
      <c r="L3" s="8" t="s">
        <v>40</v>
      </c>
      <c r="M3" s="8" t="s">
        <v>41</v>
      </c>
      <c r="N3" s="8" t="s">
        <v>42</v>
      </c>
      <c r="O3" s="8" t="s">
        <v>43</v>
      </c>
      <c r="P3" s="9" t="s">
        <v>44</v>
      </c>
      <c r="Q3"/>
      <c r="R3" s="2" t="s">
        <v>23</v>
      </c>
    </row>
    <row r="4" spans="1:19" ht="29.25" customHeight="1" x14ac:dyDescent="0.3">
      <c r="A4"/>
      <c r="B4" s="13" t="str">
        <f ca="1">IF($E$2=COLUMN(A$2),1,IF(A4&gt;0,A4+1,""))</f>
        <v/>
      </c>
      <c r="C4" s="14">
        <f t="shared" ref="C4:H4" ca="1" si="0">IF($E$2=COLUMN(B$2),1,IF(AND(B4&gt;0,B4&lt;&gt;""),B4+1,""))</f>
        <v>1</v>
      </c>
      <c r="D4" s="14">
        <f t="shared" ca="1" si="0"/>
        <v>2</v>
      </c>
      <c r="E4" s="14">
        <f t="shared" ca="1" si="0"/>
        <v>3</v>
      </c>
      <c r="F4" s="14">
        <f t="shared" ca="1" si="0"/>
        <v>4</v>
      </c>
      <c r="G4" s="14">
        <f t="shared" ca="1" si="0"/>
        <v>5</v>
      </c>
      <c r="H4" s="15">
        <f t="shared" ca="1" si="0"/>
        <v>6</v>
      </c>
      <c r="I4"/>
      <c r="J4" s="13" t="str">
        <f ca="1">IF(M$2=COLUMN(A$2),1,IF(I4&gt;0,I4+1,""))</f>
        <v/>
      </c>
      <c r="K4" s="14" t="str">
        <f ca="1">IF(M$2=COLUMN(B$2),1,IF(AND(J4&gt;0,J4&lt;&gt;""),J4+1,""))</f>
        <v/>
      </c>
      <c r="L4" s="14" t="str">
        <f ca="1">IF(M$2=COLUMN(C$2),1,IF(AND(K4&gt;0,K4&lt;&gt;""),K4+1,""))</f>
        <v/>
      </c>
      <c r="M4" s="14" t="str">
        <f ca="1">IF(M$2=COLUMN(D$2),1,IF(AND(L4&gt;0,L4&lt;&gt;""),L4+1,""))</f>
        <v/>
      </c>
      <c r="N4" s="14">
        <f ca="1">IF(M$2=COLUMN(E$2),1,IF(AND(M4&gt;0,M4&lt;&gt;""),M4+1,""))</f>
        <v>1</v>
      </c>
      <c r="O4" s="14">
        <f ca="1">IF(M$2=COLUMN(F$2),1,IF(AND(N4&gt;0,N4&lt;&gt;""),N4+1,""))</f>
        <v>2</v>
      </c>
      <c r="P4" s="15">
        <f ca="1">IF(M$2=COLUMN(G$2),1,IF(AND(O4&gt;0,O4&lt;&gt;""),O4+1,""))</f>
        <v>3</v>
      </c>
      <c r="Q4"/>
      <c r="R4" s="3">
        <f ca="1">YEAR(TODAY())</f>
        <v>2019</v>
      </c>
      <c r="S4" s="38"/>
    </row>
    <row r="5" spans="1:19" ht="29.25" customHeight="1" x14ac:dyDescent="0.3">
      <c r="A5"/>
      <c r="B5" s="16">
        <f ca="1">H4+1</f>
        <v>7</v>
      </c>
      <c r="C5" s="17">
        <f ca="1">B5+1</f>
        <v>8</v>
      </c>
      <c r="D5" s="17">
        <f t="shared" ref="D5:H5" ca="1" si="1">C5+1</f>
        <v>9</v>
      </c>
      <c r="E5" s="17">
        <f t="shared" ca="1" si="1"/>
        <v>10</v>
      </c>
      <c r="F5" s="17">
        <f t="shared" ca="1" si="1"/>
        <v>11</v>
      </c>
      <c r="G5" s="17">
        <f t="shared" ca="1" si="1"/>
        <v>12</v>
      </c>
      <c r="H5" s="18">
        <f t="shared" ca="1" si="1"/>
        <v>13</v>
      </c>
      <c r="I5"/>
      <c r="J5" s="16">
        <f ca="1">P4+1</f>
        <v>4</v>
      </c>
      <c r="K5" s="17">
        <f t="shared" ref="K5:P7" ca="1" si="2">J5+1</f>
        <v>5</v>
      </c>
      <c r="L5" s="17">
        <f t="shared" ca="1" si="2"/>
        <v>6</v>
      </c>
      <c r="M5" s="17">
        <f t="shared" ca="1" si="2"/>
        <v>7</v>
      </c>
      <c r="N5" s="17">
        <f t="shared" ca="1" si="2"/>
        <v>8</v>
      </c>
      <c r="O5" s="17">
        <f t="shared" ca="1" si="2"/>
        <v>9</v>
      </c>
      <c r="P5" s="18">
        <f t="shared" ca="1" si="2"/>
        <v>10</v>
      </c>
      <c r="Q5"/>
      <c r="R5" s="2" t="s">
        <v>45</v>
      </c>
      <c r="S5" s="38"/>
    </row>
    <row r="6" spans="1:19" ht="29.25" customHeight="1" x14ac:dyDescent="0.3">
      <c r="A6"/>
      <c r="B6" s="16">
        <f t="shared" ref="B6:B7" ca="1" si="3">H5+1</f>
        <v>14</v>
      </c>
      <c r="C6" s="17">
        <f t="shared" ref="C6:H6" ca="1" si="4">B6+1</f>
        <v>15</v>
      </c>
      <c r="D6" s="17">
        <f t="shared" ca="1" si="4"/>
        <v>16</v>
      </c>
      <c r="E6" s="17">
        <f t="shared" ca="1" si="4"/>
        <v>17</v>
      </c>
      <c r="F6" s="17">
        <f t="shared" ca="1" si="4"/>
        <v>18</v>
      </c>
      <c r="G6" s="17">
        <f t="shared" ca="1" si="4"/>
        <v>19</v>
      </c>
      <c r="H6" s="18">
        <f t="shared" ca="1" si="4"/>
        <v>20</v>
      </c>
      <c r="I6"/>
      <c r="J6" s="16">
        <f ca="1">P5+1</f>
        <v>11</v>
      </c>
      <c r="K6" s="17">
        <f t="shared" ca="1" si="2"/>
        <v>12</v>
      </c>
      <c r="L6" s="17">
        <f t="shared" ca="1" si="2"/>
        <v>13</v>
      </c>
      <c r="M6" s="17">
        <f t="shared" ca="1" si="2"/>
        <v>14</v>
      </c>
      <c r="N6" s="17">
        <f t="shared" ca="1" si="2"/>
        <v>15</v>
      </c>
      <c r="O6" s="17">
        <f t="shared" ca="1" si="2"/>
        <v>16</v>
      </c>
      <c r="P6" s="18">
        <f t="shared" ca="1" si="2"/>
        <v>17</v>
      </c>
      <c r="Q6"/>
      <c r="R6" s="4">
        <f ca="1">DATE(YEAR(TODAY()),1,6)</f>
        <v>43471</v>
      </c>
      <c r="S6" s="38"/>
    </row>
    <row r="7" spans="1:19" ht="29.25" customHeight="1" x14ac:dyDescent="0.3">
      <c r="A7"/>
      <c r="B7" s="16">
        <f t="shared" ca="1" si="3"/>
        <v>21</v>
      </c>
      <c r="C7" s="17">
        <f t="shared" ref="C7:H7" ca="1" si="5">B7+1</f>
        <v>22</v>
      </c>
      <c r="D7" s="17">
        <f t="shared" ca="1" si="5"/>
        <v>23</v>
      </c>
      <c r="E7" s="17">
        <f t="shared" ca="1" si="5"/>
        <v>24</v>
      </c>
      <c r="F7" s="17">
        <f t="shared" ca="1" si="5"/>
        <v>25</v>
      </c>
      <c r="G7" s="17">
        <f t="shared" ca="1" si="5"/>
        <v>26</v>
      </c>
      <c r="H7" s="18">
        <f t="shared" ca="1" si="5"/>
        <v>27</v>
      </c>
      <c r="I7"/>
      <c r="J7" s="16">
        <f ca="1">P6+1</f>
        <v>18</v>
      </c>
      <c r="K7" s="17">
        <f t="shared" ca="1" si="2"/>
        <v>19</v>
      </c>
      <c r="L7" s="17">
        <f t="shared" ca="1" si="2"/>
        <v>20</v>
      </c>
      <c r="M7" s="17">
        <f t="shared" ca="1" si="2"/>
        <v>21</v>
      </c>
      <c r="N7" s="17">
        <f t="shared" ca="1" si="2"/>
        <v>22</v>
      </c>
      <c r="O7" s="17">
        <f t="shared" ca="1" si="2"/>
        <v>23</v>
      </c>
      <c r="P7" s="18">
        <f t="shared" ca="1" si="2"/>
        <v>24</v>
      </c>
      <c r="Q7"/>
      <c r="R7" s="2" t="s">
        <v>46</v>
      </c>
      <c r="S7" s="38"/>
    </row>
    <row r="8" spans="1:19" ht="29.25" customHeight="1" x14ac:dyDescent="0.3">
      <c r="A8"/>
      <c r="B8" s="16">
        <f ca="1">IFERROR(IF(H7+1&gt;$D$2,"",H7+1),"")</f>
        <v>28</v>
      </c>
      <c r="C8" s="17">
        <f t="shared" ref="C8:H9" ca="1" si="6">IFERROR(IF(B8+1&gt;$D$2,"",B8+1),"")</f>
        <v>29</v>
      </c>
      <c r="D8" s="17">
        <f t="shared" ca="1" si="6"/>
        <v>30</v>
      </c>
      <c r="E8" s="17">
        <f t="shared" ca="1" si="6"/>
        <v>31</v>
      </c>
      <c r="F8" s="17" t="str">
        <f t="shared" ca="1" si="6"/>
        <v/>
      </c>
      <c r="G8" s="17" t="str">
        <f t="shared" ca="1" si="6"/>
        <v/>
      </c>
      <c r="H8" s="18" t="str">
        <f t="shared" ca="1" si="6"/>
        <v/>
      </c>
      <c r="I8"/>
      <c r="J8" s="16">
        <f ca="1">IFERROR(IF(P7+1&gt;L$2,"",P7+1),"")</f>
        <v>25</v>
      </c>
      <c r="K8" s="17">
        <f ca="1">IFERROR(IF(J8+1&gt;L$2,"",J8+1),"")</f>
        <v>26</v>
      </c>
      <c r="L8" s="17">
        <f ca="1">IFERROR(IF(K8+1&gt;L$2,"",K8+1),"")</f>
        <v>27</v>
      </c>
      <c r="M8" s="17">
        <f ca="1">IFERROR(IF(L8+1&gt;L$2,"",L8+1),"")</f>
        <v>28</v>
      </c>
      <c r="N8" s="17" t="str">
        <f ca="1">IFERROR(IF(M8+1&gt;L$2,"",M8+1),"")</f>
        <v/>
      </c>
      <c r="O8" s="17" t="str">
        <f ca="1">IFERROR(IF(N8+1&gt;L$2,"",N8+1),"")</f>
        <v/>
      </c>
      <c r="P8" s="18" t="str">
        <f ca="1">IFERROR(IF(O8+1&gt;L$2,"",O8+1),"")</f>
        <v/>
      </c>
      <c r="Q8"/>
      <c r="R8" s="4">
        <f ca="1">DATE(YEAR(TODAY()),4,25)</f>
        <v>43580</v>
      </c>
      <c r="S8" s="38"/>
    </row>
    <row r="9" spans="1:19" ht="29.25" customHeight="1" x14ac:dyDescent="0.3">
      <c r="A9"/>
      <c r="B9" s="19" t="str">
        <f ca="1">IFERROR(IF(H8+1&gt;$D$2,"",H8+1),"")</f>
        <v/>
      </c>
      <c r="C9" s="20" t="str">
        <f t="shared" ca="1" si="6"/>
        <v/>
      </c>
      <c r="D9" s="20" t="str">
        <f t="shared" ca="1" si="6"/>
        <v/>
      </c>
      <c r="E9" s="20" t="str">
        <f t="shared" ca="1" si="6"/>
        <v/>
      </c>
      <c r="F9" s="20" t="str">
        <f t="shared" ca="1" si="6"/>
        <v/>
      </c>
      <c r="G9" s="20" t="str">
        <f t="shared" ca="1" si="6"/>
        <v/>
      </c>
      <c r="H9" s="21" t="str">
        <f t="shared" ca="1" si="6"/>
        <v/>
      </c>
      <c r="I9"/>
      <c r="J9" s="19" t="str">
        <f ca="1">IFERROR(IF(P8+1&gt;L$2,"",P8+1),"")</f>
        <v/>
      </c>
      <c r="K9" s="20" t="str">
        <f ca="1">IFERROR(IF(J9+1&gt;L$2,"",J9+1),"")</f>
        <v/>
      </c>
      <c r="L9" s="20" t="str">
        <f ca="1">IFERROR(IF(K9+1&gt;L$2,"",K9+1),"")</f>
        <v/>
      </c>
      <c r="M9" s="20" t="str">
        <f ca="1">IFERROR(IF(L9+1&gt;L$2,"",L9+1),"")</f>
        <v/>
      </c>
      <c r="N9" s="20" t="str">
        <f ca="1">IFERROR(IF(M9+1&gt;L$2,"",M9+1),"")</f>
        <v/>
      </c>
      <c r="O9" s="20" t="str">
        <f ca="1">IFERROR(IF(N9+1&gt;L$2,"",N9+1),"")</f>
        <v/>
      </c>
      <c r="P9" s="21" t="str">
        <f ca="1">IFERROR(IF(O9+1&gt;L$2,"",O9+1),"")</f>
        <v/>
      </c>
      <c r="Q9"/>
      <c r="R9"/>
      <c r="S9" s="38"/>
    </row>
    <row r="10" spans="1:19" ht="29.25" customHeight="1" x14ac:dyDescent="0.3">
      <c r="A10"/>
      <c r="B10" s="41" t="str">
        <f ca="1">UPPER(TEXT(DATE(ZeitplanJahr,MONTH(ZeitplanAnfang)+2,1),"MMMM"))</f>
        <v>MÄRZ</v>
      </c>
      <c r="C10" s="41"/>
      <c r="D10" s="30">
        <f ca="1">DAY(DATE(YEAR(ZeitplanAnfang),MONTH(ZeitplanAnfang)+3,1)-1)</f>
        <v>31</v>
      </c>
      <c r="E10" s="30">
        <f ca="1">WEEKDAY(DATE(YEAR(ZeitplanAnfang),MONTH(ZeitplanAnfang)+2,1),2)</f>
        <v>5</v>
      </c>
      <c r="F10" s="24"/>
      <c r="G10" s="1"/>
      <c r="H10" s="1"/>
      <c r="I10"/>
      <c r="J10" s="41" t="str">
        <f ca="1">UPPER(TEXT(DATE(ZeitplanJahr,MONTH(ZeitplanAnfang)+3,1),"MMMM"))</f>
        <v>APRIL</v>
      </c>
      <c r="K10" s="41"/>
      <c r="L10" s="27">
        <f ca="1">DAY(DATE(YEAR(ZeitplanAnfang),MONTH(ZeitplanAnfang)+4,1)-1)</f>
        <v>30</v>
      </c>
      <c r="M10" s="27">
        <f ca="1">WEEKDAY(DATE(YEAR(ZeitplanAnfang),MONTH(ZeitplanAnfang)+3,1),2)</f>
        <v>1</v>
      </c>
      <c r="N10" s="1"/>
      <c r="O10" s="1"/>
      <c r="P10" s="1"/>
      <c r="Q10"/>
      <c r="R10"/>
    </row>
    <row r="11" spans="1:19" ht="29.25" customHeight="1" x14ac:dyDescent="0.3">
      <c r="A11"/>
      <c r="B11" s="7" t="s">
        <v>38</v>
      </c>
      <c r="C11" s="8" t="s">
        <v>39</v>
      </c>
      <c r="D11" s="8" t="s">
        <v>40</v>
      </c>
      <c r="E11" s="8" t="s">
        <v>41</v>
      </c>
      <c r="F11" s="8" t="s">
        <v>42</v>
      </c>
      <c r="G11" s="8" t="s">
        <v>43</v>
      </c>
      <c r="H11" s="9" t="s">
        <v>44</v>
      </c>
      <c r="I11"/>
      <c r="J11" s="7" t="s">
        <v>38</v>
      </c>
      <c r="K11" s="8" t="s">
        <v>39</v>
      </c>
      <c r="L11" s="8" t="s">
        <v>40</v>
      </c>
      <c r="M11" s="8" t="s">
        <v>41</v>
      </c>
      <c r="N11" s="8" t="s">
        <v>42</v>
      </c>
      <c r="O11" s="8" t="s">
        <v>43</v>
      </c>
      <c r="P11" s="9" t="s">
        <v>44</v>
      </c>
      <c r="Q11"/>
      <c r="R11"/>
      <c r="S11" s="33"/>
    </row>
    <row r="12" spans="1:19" ht="29.25" customHeight="1" x14ac:dyDescent="0.3">
      <c r="A12"/>
      <c r="B12" s="13" t="str">
        <f ca="1">IF($E$10=COLUMN(A$2),1,IF(A12&gt;0,A12+1,""))</f>
        <v/>
      </c>
      <c r="C12" s="14" t="str">
        <f ca="1">IF($E$10=COLUMN(B$2),1,IF(AND(B12&gt;0,B12&lt;&gt;""),B12+1,""))</f>
        <v/>
      </c>
      <c r="D12" s="14" t="str">
        <f t="shared" ref="D12:H12" ca="1" si="7">IF($E$10=COLUMN(C$2),1,IF(AND(C12&gt;0,C12&lt;&gt;""),C12+1,""))</f>
        <v/>
      </c>
      <c r="E12" s="14" t="str">
        <f t="shared" ca="1" si="7"/>
        <v/>
      </c>
      <c r="F12" s="14">
        <f t="shared" ca="1" si="7"/>
        <v>1</v>
      </c>
      <c r="G12" s="14">
        <f t="shared" ca="1" si="7"/>
        <v>2</v>
      </c>
      <c r="H12" s="25">
        <f t="shared" ca="1" si="7"/>
        <v>3</v>
      </c>
      <c r="I12" s="26"/>
      <c r="J12" s="13">
        <f ca="1">IF($M$10=COLUMN(A$2),1,IF(I12&gt;0,I12+1,""))</f>
        <v>1</v>
      </c>
      <c r="K12" s="14">
        <f ca="1">IF($M$10=COLUMN(B$2),1,IF(AND(J12&gt;0,J12&lt;&gt;""),J12+1,""))</f>
        <v>2</v>
      </c>
      <c r="L12" s="14">
        <f t="shared" ref="L12:P12" ca="1" si="8">IF($M$10=COLUMN(C$2),1,IF(AND(K12&gt;0,K12&lt;&gt;""),K12+1,""))</f>
        <v>3</v>
      </c>
      <c r="M12" s="14">
        <f t="shared" ca="1" si="8"/>
        <v>4</v>
      </c>
      <c r="N12" s="14">
        <f t="shared" ca="1" si="8"/>
        <v>5</v>
      </c>
      <c r="O12" s="14">
        <f t="shared" ca="1" si="8"/>
        <v>6</v>
      </c>
      <c r="P12" s="15">
        <f t="shared" ca="1" si="8"/>
        <v>7</v>
      </c>
      <c r="Q12"/>
      <c r="R12"/>
    </row>
    <row r="13" spans="1:19" ht="29.25" customHeight="1" x14ac:dyDescent="0.3">
      <c r="A13"/>
      <c r="B13" s="16">
        <f ca="1">H12+1</f>
        <v>4</v>
      </c>
      <c r="C13" s="17">
        <f ca="1">B13+1</f>
        <v>5</v>
      </c>
      <c r="D13" s="17">
        <f t="shared" ref="D13:H13" ca="1" si="9">C13+1</f>
        <v>6</v>
      </c>
      <c r="E13" s="17">
        <f t="shared" ca="1" si="9"/>
        <v>7</v>
      </c>
      <c r="F13" s="17">
        <f t="shared" ca="1" si="9"/>
        <v>8</v>
      </c>
      <c r="G13" s="17">
        <f t="shared" ca="1" si="9"/>
        <v>9</v>
      </c>
      <c r="H13" s="18">
        <f t="shared" ca="1" si="9"/>
        <v>10</v>
      </c>
      <c r="I13"/>
      <c r="J13" s="16">
        <f ca="1">P12+1</f>
        <v>8</v>
      </c>
      <c r="K13" s="17">
        <f ca="1">J13+1</f>
        <v>9</v>
      </c>
      <c r="L13" s="17">
        <f t="shared" ref="L13:P13" ca="1" si="10">K13+1</f>
        <v>10</v>
      </c>
      <c r="M13" s="17">
        <f t="shared" ca="1" si="10"/>
        <v>11</v>
      </c>
      <c r="N13" s="17">
        <f t="shared" ca="1" si="10"/>
        <v>12</v>
      </c>
      <c r="O13" s="17">
        <f t="shared" ca="1" si="10"/>
        <v>13</v>
      </c>
      <c r="P13" s="18">
        <f t="shared" ca="1" si="10"/>
        <v>14</v>
      </c>
      <c r="Q13"/>
      <c r="R13"/>
    </row>
    <row r="14" spans="1:19" ht="29.25" customHeight="1" x14ac:dyDescent="0.3">
      <c r="A14"/>
      <c r="B14" s="16">
        <f t="shared" ref="B14:B15" ca="1" si="11">H13+1</f>
        <v>11</v>
      </c>
      <c r="C14" s="17">
        <f t="shared" ref="C14:H14" ca="1" si="12">B14+1</f>
        <v>12</v>
      </c>
      <c r="D14" s="17">
        <f t="shared" ca="1" si="12"/>
        <v>13</v>
      </c>
      <c r="E14" s="17">
        <f t="shared" ca="1" si="12"/>
        <v>14</v>
      </c>
      <c r="F14" s="17">
        <f t="shared" ca="1" si="12"/>
        <v>15</v>
      </c>
      <c r="G14" s="17">
        <f t="shared" ca="1" si="12"/>
        <v>16</v>
      </c>
      <c r="H14" s="18">
        <f t="shared" ca="1" si="12"/>
        <v>17</v>
      </c>
      <c r="I14"/>
      <c r="J14" s="16">
        <f t="shared" ref="J14:J15" ca="1" si="13">P13+1</f>
        <v>15</v>
      </c>
      <c r="K14" s="17">
        <f t="shared" ref="K14:P14" ca="1" si="14">J14+1</f>
        <v>16</v>
      </c>
      <c r="L14" s="17">
        <f t="shared" ca="1" si="14"/>
        <v>17</v>
      </c>
      <c r="M14" s="17">
        <f t="shared" ca="1" si="14"/>
        <v>18</v>
      </c>
      <c r="N14" s="17">
        <f t="shared" ca="1" si="14"/>
        <v>19</v>
      </c>
      <c r="O14" s="17">
        <f t="shared" ca="1" si="14"/>
        <v>20</v>
      </c>
      <c r="P14" s="18">
        <f t="shared" ca="1" si="14"/>
        <v>21</v>
      </c>
      <c r="Q14"/>
      <c r="R14"/>
    </row>
    <row r="15" spans="1:19" ht="29.25" customHeight="1" x14ac:dyDescent="0.3">
      <c r="A15"/>
      <c r="B15" s="16">
        <f t="shared" ca="1" si="11"/>
        <v>18</v>
      </c>
      <c r="C15" s="17">
        <f t="shared" ref="C15:H15" ca="1" si="15">B15+1</f>
        <v>19</v>
      </c>
      <c r="D15" s="17">
        <f t="shared" ca="1" si="15"/>
        <v>20</v>
      </c>
      <c r="E15" s="17">
        <f t="shared" ca="1" si="15"/>
        <v>21</v>
      </c>
      <c r="F15" s="17">
        <f t="shared" ca="1" si="15"/>
        <v>22</v>
      </c>
      <c r="G15" s="17">
        <f t="shared" ca="1" si="15"/>
        <v>23</v>
      </c>
      <c r="H15" s="18">
        <f t="shared" ca="1" si="15"/>
        <v>24</v>
      </c>
      <c r="I15"/>
      <c r="J15" s="16">
        <f t="shared" ca="1" si="13"/>
        <v>22</v>
      </c>
      <c r="K15" s="17">
        <f t="shared" ref="K15:P15" ca="1" si="16">J15+1</f>
        <v>23</v>
      </c>
      <c r="L15" s="17">
        <f t="shared" ca="1" si="16"/>
        <v>24</v>
      </c>
      <c r="M15" s="17">
        <f t="shared" ca="1" si="16"/>
        <v>25</v>
      </c>
      <c r="N15" s="17">
        <f t="shared" ca="1" si="16"/>
        <v>26</v>
      </c>
      <c r="O15" s="17">
        <f t="shared" ca="1" si="16"/>
        <v>27</v>
      </c>
      <c r="P15" s="18">
        <f t="shared" ca="1" si="16"/>
        <v>28</v>
      </c>
      <c r="Q15"/>
      <c r="R15"/>
    </row>
    <row r="16" spans="1:19" ht="29.25" customHeight="1" x14ac:dyDescent="0.3">
      <c r="A16"/>
      <c r="B16" s="16">
        <f ca="1">IFERROR(IF(H15+1&gt;$D$10,"",H15+1),"")</f>
        <v>25</v>
      </c>
      <c r="C16" s="17">
        <f ca="1">IFERROR(IF(B16+1&gt;$D$10,"",B16+1),"")</f>
        <v>26</v>
      </c>
      <c r="D16" s="17">
        <f t="shared" ref="D16:H16" ca="1" si="17">IFERROR(IF(C16+1&gt;$D$10,"",C16+1),"")</f>
        <v>27</v>
      </c>
      <c r="E16" s="17">
        <f t="shared" ca="1" si="17"/>
        <v>28</v>
      </c>
      <c r="F16" s="17">
        <f t="shared" ca="1" si="17"/>
        <v>29</v>
      </c>
      <c r="G16" s="17">
        <f t="shared" ca="1" si="17"/>
        <v>30</v>
      </c>
      <c r="H16" s="18">
        <f t="shared" ca="1" si="17"/>
        <v>31</v>
      </c>
      <c r="I16"/>
      <c r="J16" s="16">
        <f ca="1">IFERROR(IF(P15+1&gt;$L$10,"",P15+1),"")</f>
        <v>29</v>
      </c>
      <c r="K16" s="17">
        <f ca="1">IFERROR(IF(J16+1&gt;$L$10,"",J16+1),"")</f>
        <v>30</v>
      </c>
      <c r="L16" s="17" t="str">
        <f t="shared" ref="L16:P16" ca="1" si="18">IFERROR(IF(K16+1&gt;$L$10,"",K16+1),"")</f>
        <v/>
      </c>
      <c r="M16" s="17" t="str">
        <f t="shared" ca="1" si="18"/>
        <v/>
      </c>
      <c r="N16" s="17" t="str">
        <f t="shared" ca="1" si="18"/>
        <v/>
      </c>
      <c r="O16" s="17" t="str">
        <f t="shared" ca="1" si="18"/>
        <v/>
      </c>
      <c r="P16" s="18" t="str">
        <f t="shared" ca="1" si="18"/>
        <v/>
      </c>
      <c r="Q16"/>
      <c r="R16"/>
    </row>
    <row r="17" spans="1:18" ht="29.25" customHeight="1" x14ac:dyDescent="0.3">
      <c r="A17"/>
      <c r="B17" s="19" t="str">
        <f ca="1">IFERROR(IF(H16+1&gt;$D$10,"",H16+1),"")</f>
        <v/>
      </c>
      <c r="C17" s="20" t="str">
        <f ca="1">IFERROR(IF(B17+1&gt;$D$10,"",B17+1),"")</f>
        <v/>
      </c>
      <c r="D17" s="20" t="str">
        <f t="shared" ref="D17:H17" ca="1" si="19">IFERROR(IF(C17+1&gt;$D$10,"",C17+1),"")</f>
        <v/>
      </c>
      <c r="E17" s="20" t="str">
        <f t="shared" ca="1" si="19"/>
        <v/>
      </c>
      <c r="F17" s="20" t="str">
        <f t="shared" ca="1" si="19"/>
        <v/>
      </c>
      <c r="G17" s="20" t="str">
        <f t="shared" ca="1" si="19"/>
        <v/>
      </c>
      <c r="H17" s="21" t="str">
        <f t="shared" ca="1" si="19"/>
        <v/>
      </c>
      <c r="I17"/>
      <c r="J17" s="19" t="str">
        <f ca="1">IFERROR(IF(P16+1&gt;$L$10,"",P16+1),"")</f>
        <v/>
      </c>
      <c r="K17" s="20" t="str">
        <f ca="1">IFERROR(IF(J17+1&gt;$L$10,"",J17+1),"")</f>
        <v/>
      </c>
      <c r="L17" s="20" t="str">
        <f t="shared" ref="L17:P17" ca="1" si="20">IFERROR(IF(K17+1&gt;$L$10,"",K17+1),"")</f>
        <v/>
      </c>
      <c r="M17" s="20" t="str">
        <f t="shared" ca="1" si="20"/>
        <v/>
      </c>
      <c r="N17" s="20" t="str">
        <f t="shared" ca="1" si="20"/>
        <v/>
      </c>
      <c r="O17" s="20" t="str">
        <f t="shared" ca="1" si="20"/>
        <v/>
      </c>
      <c r="P17" s="21"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Erstellen Sie einen Semesterkalender auf diesem Arbeitsblatt. Geben Sie in Zelle R4 das Jahr, das Startdatum in Zelle R6 und das Enddatum in Zelle R8 ein. Ein viermonatiger Kalender wird automatisch aktualisiert." sqref="A1" xr:uid="{00000000-0002-0000-0300-000000000000}"/>
    <dataValidation allowBlank="1" showInputMessage="1" showErrorMessage="1" prompt="Geben Sie das Jahr in der Zelle unten ein." sqref="R3" xr:uid="{00000000-0002-0000-0300-000001000000}"/>
    <dataValidation allowBlank="1" showInputMessage="1" showErrorMessage="1" prompt="Geben Sie in dieser Zelle das Jahr ein." sqref="R4" xr:uid="{00000000-0002-0000-0300-000002000000}"/>
    <dataValidation allowBlank="1" showInputMessage="1" showErrorMessage="1" prompt="Geben Sie das Anfangsdatum in der Zelle unten ein." sqref="R5" xr:uid="{00000000-0002-0000-0300-000003000000}"/>
    <dataValidation allowBlank="1" showInputMessage="1" showErrorMessage="1" prompt="Geben Sie das Anfangsdatum in dieser Zelle ein." sqref="R6" xr:uid="{00000000-0002-0000-0300-000004000000}"/>
    <dataValidation allowBlank="1" showInputMessage="1" showErrorMessage="1" prompt="Geben Sie das Enddatum in der Zelle unten ein." sqref="R7" xr:uid="{00000000-0002-0000-0300-000005000000}"/>
    <dataValidation allowBlank="1" showInputMessage="1" showErrorMessage="1" prompt="Geben Sie das Enddatum in dieser Zelle ein." sqref="R8" xr:uid="{00000000-0002-0000-0300-000006000000}"/>
    <dataValidation allowBlank="1" showInputMessage="1" showErrorMessage="1" prompt="Der Kalender für diesen Monat befindet sich in den Zellen B3 bis H9 unten. Der nächste Monat befindet sich in den Zellen J3 bis P9. Der dritte Monat befindet sich in den Zellen B11 bis H17. Der vierte Monat in den Zellen J11 bis P17" sqref="B2:C2" xr:uid="{00000000-0002-0000-0300-000007000000}"/>
    <dataValidation allowBlank="1" showInputMessage="1" showErrorMessage="1" prompt="Die Zellen B3 bis H3 enthalten Wochentagsnamen für den oben angegebenen Monat. Diese Zelle enthält den ersten Wochentag" sqref="B3 J3 B11 J11" xr:uid="{00000000-0002-0000-0300-000008000000}"/>
    <dataValidation allowBlank="1" showInputMessage="1" showErrorMessage="1" prompt="Die Kalendertage für den Monat werden automatisch aktualisiert in den Zellen B4 bis H9. Datumsangaben mit Terminen werden mit RGB-Farben R = 222 G = 56 B = 0 hervorgehoben  " sqref="B4" xr:uid="{00000000-0002-0000-0300-000009000000}"/>
    <dataValidation allowBlank="1" showInputMessage="1" showErrorMessage="1" prompt="Der Kalender für diesen Monat befindet sich in den nachstehenden Zellen. Die Zellen J3 bis P3 enthalten Wochentagsnamen für diesen Kalender" sqref="J2:K2" xr:uid="{00000000-0002-0000-0300-00000A000000}"/>
    <dataValidation allowBlank="1" showInputMessage="1" showErrorMessage="1" prompt="Kalendertage für den Monat werden automatisch aktualisiert in Zelle J4 bis P9. Datumsangaben mit Terminen werden mit RGB-Farben R=222 G=56 B=0 hervorgehoben  " sqref="J4" xr:uid="{00000000-0002-0000-0300-00000C000000}"/>
    <dataValidation allowBlank="1" showInputMessage="1" showErrorMessage="1" prompt="Der Kalender für diesen Monat befindet sich in den nachstehenden Zellen. Die Zellen B11 bis H11 enthalten die Wochentagsnamen für diesen Kalender" sqref="B10:C10" xr:uid="{00000000-0002-0000-0300-00000D000000}"/>
    <dataValidation allowBlank="1" showInputMessage="1" showErrorMessage="1" prompt="Die Kalendertage für den Monat werden automatisch aktualisiert in den Zellen B12 bis H17. Datumsangaben mit Terminen werden mit RGB-Farben R = 222 G = 56 B = 0 hervorgehoben  " sqref="B12" xr:uid="{00000000-0002-0000-0300-00000E000000}"/>
    <dataValidation allowBlank="1" showInputMessage="1" showErrorMessage="1" prompt="Der Kalender für diesen Monat befindet sich in den nachstehenden Zellen. Die Zellen J11 bis P11 enthalten die Wochentagsnamen für diesen Kalender_x000a_" sqref="J10:K10" xr:uid="{00000000-0002-0000-0300-00000F000000}"/>
    <dataValidation allowBlank="1" showInputMessage="1" showErrorMessage="1" prompt="Die Kalendertage für den Monat werden automatisch aktualisiert in den Zellen J12 bis P17. Datumsangaben mit Terminen werden mit RGB-Farben R = 222 G = 56 B = 0 hervorgehoben  " sqref="J12" xr:uid="{00000000-0002-0000-0300-000010000000}"/>
    <dataValidation allowBlank="1" showInputMessage="1" showErrorMessage="1" prompt="SEMESTER-KALENDETIPP:_x000a__x000a_Geben Sie Jahr, Startdatum und Enddtum ein, um einen viermonatigen Plan anzuzeigen._x000a__x000a_Tage, die über Termine verfügen, werden angezeigt in R=222, G=56, B=0" sqref="S4:S9" xr:uid="{00000000-0002-0000-0300-000011000000}"/>
    <dataValidation allowBlank="1" showInputMessage="1" showErrorMessage="1" prompt="Die Formel zum Generieren von bestimmten Tagen in einem Monat befindet sich in dieser Zelle. Löschen Sie diesen Inhalt nicht." sqref="D2 L2 D10 L10" xr:uid="{00000000-0002-0000-0300-000012000000}"/>
    <dataValidation allowBlank="1" showInputMessage="1" showErrorMessage="1" prompt="Die Formel zum Generieren von Wochen in einem Monat befindet sich in dieser Zelle. Löschen Sie diesen Inhalt nicht." sqref="E2 M2 E10 M10" xr:uid="{00000000-0002-0000-0300-000013000000}"/>
    <dataValidation allowBlank="1" showInputMessage="1" showErrorMessage="1" prompt="Der Titel des Arbeitsblatts befindet sich in dieser Zelle. Ein viermonatiger Kalender befindet sich in den nachstehenden Zellen. Ein Tipp befindet sich in Zelle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"&amp;$R$4),Termine!$G:$G,0)&gt;0)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"&amp;$R$4),Termine!$G:$G,0)&gt;0)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"&amp;$R$4),Termine!$G:$G,0))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"&amp;$R$4),Termine!$G:$G,0)&gt;0)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Kursliste</vt:lpstr>
      <vt:lpstr>Termine</vt:lpstr>
      <vt:lpstr>Wochenplan</vt:lpstr>
      <vt:lpstr>Semesterkalender</vt:lpstr>
      <vt:lpstr>Kursliste!Druckbereich</vt:lpstr>
      <vt:lpstr>Semesterkalender!Druckbereich</vt:lpstr>
      <vt:lpstr>Termine!Druckbereich</vt:lpstr>
      <vt:lpstr>Wochenplan!Druckbereich</vt:lpstr>
      <vt:lpstr>Kursliste!Drucktitel</vt:lpstr>
      <vt:lpstr>Termine!Drucktitel</vt:lpstr>
      <vt:lpstr>Wochenplan!Drucktitel</vt:lpstr>
      <vt:lpstr>Kursliste</vt:lpstr>
      <vt:lpstr>Wochentage</vt:lpstr>
      <vt:lpstr>ZeitplanAnfang</vt:lpstr>
      <vt:lpstr>ZeitplanEnde</vt:lpstr>
      <vt:lpstr>ZeitplanJahr</vt:lpstr>
      <vt:lpstr>ZeitplanSemester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2018-02-18T21:40:39Z</dcterms:created>
  <dcterms:modified xsi:type="dcterms:W3CDTF">2019-05-24T09:46:14Z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