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Datatabel" sheetId="4" r:id="rId1"/>
    <sheet name="Mål" sheetId="12" r:id="rId2"/>
    <sheet name="Vægt – BMI" sheetId="13" r:id="rId3"/>
    <sheet name="Vægt – kropsfedt" sheetId="15" r:id="rId4"/>
  </sheets>
  <externalReferences>
    <externalReference r:id="rId5"/>
  </externalReferences>
  <definedNames>
    <definedName name="_xlnm.Print_Area" localSheetId="0">Datatabel!$A$1:$H$53</definedName>
  </definedNames>
  <calcPr calcId="145621"/>
  <webPublishing codePage="1252"/>
</workbook>
</file>

<file path=xl/calcChain.xml><?xml version="1.0" encoding="utf-8"?>
<calcChain xmlns="http://schemas.openxmlformats.org/spreadsheetml/2006/main">
  <c r="F7" i="4" l="1"/>
  <c r="G7" i="4" s="1"/>
  <c r="H7" i="4" s="1"/>
  <c r="F8" i="4"/>
  <c r="F9" i="4"/>
  <c r="G9" i="4" s="1"/>
  <c r="H9" i="4" s="1"/>
  <c r="F10" i="4"/>
  <c r="G10" i="4" s="1"/>
  <c r="H10" i="4" s="1"/>
  <c r="F11" i="4"/>
  <c r="G11" i="4" s="1"/>
  <c r="H11" i="4" s="1"/>
  <c r="I9" i="4"/>
  <c r="I10" i="4"/>
  <c r="I11" i="4"/>
  <c r="I8" i="4"/>
  <c r="I7" i="4"/>
  <c r="G8" i="4"/>
  <c r="H8" i="4" s="1"/>
</calcChain>
</file>

<file path=xl/sharedStrings.xml><?xml version="1.0" encoding="utf-8"?>
<sst xmlns="http://schemas.openxmlformats.org/spreadsheetml/2006/main" count="12" uniqueCount="12">
  <si>
    <t>Højde (tommer)</t>
  </si>
  <si>
    <t>Dato</t>
  </si>
  <si>
    <t>Højde (fod)</t>
  </si>
  <si>
    <t>Diagram over styrketræningsfremgang for mænd</t>
  </si>
  <si>
    <t>Vægt (pund)</t>
  </si>
  <si>
    <t>Bryst (tommer)</t>
  </si>
  <si>
    <t>Talje (tommer)</t>
  </si>
  <si>
    <t>Hofter (tommer)</t>
  </si>
  <si>
    <t>Anslået kropsvægt</t>
  </si>
  <si>
    <t>Anslået kropsfedt</t>
  </si>
  <si>
    <t>Anslået kropsfedtprocent</t>
  </si>
  <si>
    <t>Anslået BMI (Body Mass 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</si>
</sst>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8"/>
      <color theme="1"/>
      <name val="Calibri"/>
      <family val="2"/>
      <scheme val="minor"/>
    </font>
    <font>
      <sz val="8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sz val="8"/>
      <color theme="1" tint="0.249977111117893"/>
      <name val="Calibri"/>
      <family val="2"/>
      <scheme val="minor"/>
    </font>
    <font>
      <b/>
      <sz val="8"/>
      <color theme="0"/>
      <name val="Cambria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0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64" fontId="6" fillId="0" borderId="4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indent="1"/>
    </xf>
    <xf numFmtId="0" fontId="6" fillId="0" borderId="3" xfId="0" applyNumberFormat="1" applyFont="1" applyBorder="1" applyAlignment="1">
      <alignment horizontal="left" vertical="top" indent="1"/>
    </xf>
    <xf numFmtId="164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</cellXfs>
  <cellStyles count="1">
    <cellStyle name="Normal" xfId="0" builtinId="0" customBuiltin="1"/>
  </cellStyles>
  <dxfs count="14">
    <dxf>
      <numFmt numFmtId="2" formatCode="0.00"/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m/d/yyyy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Mål</a:t>
            </a:r>
          </a:p>
        </c:rich>
      </c:tx>
      <c:overlay val="0"/>
    </c:title>
    <c:autoTitleDeleted val="0"/>
    <c:view3D>
      <c:rotX val="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Datatabel!$C$6</c:f>
              <c:strCache>
                <c:ptCount val="1"/>
                <c:pt idx="0">
                  <c:v>Bryst (tommer)</c:v>
                </c:pt>
              </c:strCache>
            </c:strRef>
          </c:tx>
          <c:cat>
            <c:numRef>
              <c:f>Datatabel!$A$7:$A$11</c:f>
              <c:numCache>
                <c:formatCode>m/d/yyyy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Datatabel!$C$7:$C$11</c:f>
              <c:numCache>
                <c:formatCode>0.0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Datatabel!$D$6</c:f>
              <c:strCache>
                <c:ptCount val="1"/>
                <c:pt idx="0">
                  <c:v>Talje (tommer)</c:v>
                </c:pt>
              </c:strCache>
            </c:strRef>
          </c:tx>
          <c:cat>
            <c:numRef>
              <c:f>Datatabel!$A$7:$A$11</c:f>
              <c:numCache>
                <c:formatCode>m/d/yyyy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Datatabel!$D$7:$D$11</c:f>
              <c:numCache>
                <c:formatCode>0.0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35.5</c:v>
                </c:pt>
                <c:pt idx="3">
                  <c:v>35</c:v>
                </c:pt>
                <c:pt idx="4">
                  <c:v>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Datatabel!$E$6</c:f>
              <c:strCache>
                <c:ptCount val="1"/>
                <c:pt idx="0">
                  <c:v>Hofter (tommer)</c:v>
                </c:pt>
              </c:strCache>
            </c:strRef>
          </c:tx>
          <c:cat>
            <c:numRef>
              <c:f>Datatabel!$A$7:$A$11</c:f>
              <c:numCache>
                <c:formatCode>m/d/yyyy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[1]Databel!$E$7:$E$11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18624"/>
        <c:axId val="77176128"/>
        <c:axId val="83404032"/>
      </c:line3DChart>
      <c:dateAx>
        <c:axId val="834186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7176128"/>
        <c:crosses val="autoZero"/>
        <c:auto val="1"/>
        <c:lblOffset val="100"/>
        <c:baseTimeUnit val="days"/>
      </c:dateAx>
      <c:valAx>
        <c:axId val="7717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Tommer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83418624"/>
        <c:crosses val="autoZero"/>
        <c:crossBetween val="between"/>
      </c:valAx>
      <c:serAx>
        <c:axId val="8340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77176128"/>
        <c:crosses val="autoZero"/>
      </c:ser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Vægt –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Datatabel!$B$6</c:f>
              <c:strCache>
                <c:ptCount val="1"/>
                <c:pt idx="0">
                  <c:v>Vægt (pund)</c:v>
                </c:pt>
              </c:strCache>
            </c:strRef>
          </c:tx>
          <c:invertIfNegative val="0"/>
          <c:cat>
            <c:numRef>
              <c:f>Datatabel!$A$7:$A$11</c:f>
              <c:numCache>
                <c:formatCode>m/d/yyyy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Datatabel!$B$7:$B$11</c:f>
              <c:numCache>
                <c:formatCode>0.0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199</c:v>
                </c:pt>
                <c:pt idx="3">
                  <c:v>199</c:v>
                </c:pt>
                <c:pt idx="4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0842624"/>
        <c:axId val="90236608"/>
      </c:barChart>
      <c:lineChart>
        <c:grouping val="standard"/>
        <c:varyColors val="0"/>
        <c:ser>
          <c:idx val="0"/>
          <c:order val="0"/>
          <c:tx>
            <c:strRef>
              <c:f>Datatabel!$I$6</c:f>
              <c:strCache>
                <c:ptCount val="1"/>
                <c:pt idx="0">
                  <c:v>Anslået BMI (Body Mass Index)</c:v>
                </c:pt>
              </c:strCache>
            </c:strRef>
          </c:tx>
          <c:cat>
            <c:numRef>
              <c:f>Datatabel!$A$7:$A$11</c:f>
              <c:numCache>
                <c:formatCode>m/d/yyyy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Datatabel!$I$7:$I$11</c:f>
              <c:numCache>
                <c:formatCode>0.00</c:formatCode>
                <c:ptCount val="5"/>
                <c:pt idx="0">
                  <c:v>26.026192790041183</c:v>
                </c:pt>
                <c:pt idx="1">
                  <c:v>26.026192790041183</c:v>
                </c:pt>
                <c:pt idx="2">
                  <c:v>25.896061826090978</c:v>
                </c:pt>
                <c:pt idx="3">
                  <c:v>25.896061826090978</c:v>
                </c:pt>
                <c:pt idx="4">
                  <c:v>25.76593086214077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4672"/>
        <c:axId val="90237184"/>
      </c:lineChart>
      <c:dateAx>
        <c:axId val="908426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0236608"/>
        <c:crosses val="autoZero"/>
        <c:auto val="1"/>
        <c:lblOffset val="100"/>
        <c:baseTimeUnit val="days"/>
      </c:dateAx>
      <c:valAx>
        <c:axId val="90236608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90842624"/>
        <c:crosses val="autoZero"/>
        <c:crossBetween val="between"/>
      </c:valAx>
      <c:valAx>
        <c:axId val="902371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90844672"/>
        <c:crosses val="max"/>
        <c:crossBetween val="between"/>
      </c:valAx>
      <c:dateAx>
        <c:axId val="908446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23718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Vægt – kropsfedt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Datatabel!$B$6</c:f>
              <c:strCache>
                <c:ptCount val="1"/>
                <c:pt idx="0">
                  <c:v>Vægt (pund)</c:v>
                </c:pt>
              </c:strCache>
            </c:strRef>
          </c:tx>
          <c:invertIfNegative val="0"/>
          <c:cat>
            <c:numRef>
              <c:f>Datatabel!$A$7:$A$11</c:f>
              <c:numCache>
                <c:formatCode>m/d/yyyy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Datatabel!$B$7:$B$11</c:f>
              <c:numCache>
                <c:formatCode>0.0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199</c:v>
                </c:pt>
                <c:pt idx="3">
                  <c:v>199</c:v>
                </c:pt>
                <c:pt idx="4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1373568"/>
        <c:axId val="90238912"/>
      </c:barChart>
      <c:lineChart>
        <c:grouping val="standard"/>
        <c:varyColors val="0"/>
        <c:ser>
          <c:idx val="1"/>
          <c:order val="1"/>
          <c:tx>
            <c:strRef>
              <c:f>Datatabel!$H$6</c:f>
              <c:strCache>
                <c:ptCount val="1"/>
                <c:pt idx="0">
                  <c:v>Anslået kropsfedtprocent</c:v>
                </c:pt>
              </c:strCache>
            </c:strRef>
          </c:tx>
          <c:cat>
            <c:numRef>
              <c:f>Datatabel!$A$7:$A$11</c:f>
              <c:numCache>
                <c:formatCode>m/d/yyyy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Datatabel!$H$7:$H$11</c:f>
              <c:numCache>
                <c:formatCode>0.0</c:formatCode>
                <c:ptCount val="5"/>
                <c:pt idx="0">
                  <c:v>19.290000000000006</c:v>
                </c:pt>
                <c:pt idx="1">
                  <c:v>19.290000000000006</c:v>
                </c:pt>
                <c:pt idx="2">
                  <c:v>18.385427135678402</c:v>
                </c:pt>
                <c:pt idx="3">
                  <c:v>17.342713567839194</c:v>
                </c:pt>
                <c:pt idx="4">
                  <c:v>17.47171717171717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5616"/>
        <c:axId val="90239488"/>
      </c:lineChart>
      <c:dateAx>
        <c:axId val="91373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90238912"/>
        <c:crosses val="autoZero"/>
        <c:auto val="1"/>
        <c:lblOffset val="100"/>
        <c:baseTimeUnit val="days"/>
      </c:dateAx>
      <c:valAx>
        <c:axId val="9023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Pund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91373568"/>
        <c:crosses val="autoZero"/>
        <c:crossBetween val="between"/>
      </c:valAx>
      <c:valAx>
        <c:axId val="90239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Kropsfedtprocent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1375616"/>
        <c:crosses val="max"/>
        <c:crossBetween val="between"/>
      </c:valAx>
      <c:dateAx>
        <c:axId val="9137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023948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b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e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6:I11" totalsRowShown="0" headerRowDxfId="9" headerRowCellStyle="Normal" dataCellStyle="Normal">
  <autoFilter ref="A6:I11"/>
  <tableColumns count="9">
    <tableColumn id="1" name="Dato" dataDxfId="8" dataCellStyle="Normal"/>
    <tableColumn id="2" name="Vægt (pund)" dataDxfId="7" dataCellStyle="Normal"/>
    <tableColumn id="3" name="Bryst (tommer)" dataDxfId="6" dataCellStyle="Normal"/>
    <tableColumn id="4" name="Talje (tommer)" dataDxfId="5" dataCellStyle="Normal"/>
    <tableColumn id="5" name="Hofter (tommer)" dataDxfId="4" dataCellStyle="Normal"/>
    <tableColumn id="6" name="Anslået kropsvægt" dataDxfId="3" dataCellStyle="Normal">
      <calculatedColumnFormula>((B7*1.082)+ 94.42)-(D7*4.15)</calculatedColumnFormula>
    </tableColumn>
    <tableColumn id="7" name="Anslået kropsfedt" dataDxfId="2" dataCellStyle="Normal">
      <calculatedColumnFormula>B7-F7</calculatedColumnFormula>
    </tableColumn>
    <tableColumn id="8" name="Anslået kropsfedtprocent" dataDxfId="1" dataCellStyle="Normal">
      <calculatedColumnFormula>IF(ISERROR((G7*100)/B7),"",(G7*100)/B7)</calculatedColumnFormula>
    </tableColumn>
    <tableColumn id="9" name="Anslået BMI (Body Mass Index)" dataDxfId="0" dataCellStyle="Normal">
      <calculatedColumnFormula>(B7/($B$3*12+$B$4)/($B$3*12+$B$4)*703)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4.83203125" style="3" customWidth="1"/>
    <col min="2" max="2" width="14.5" style="3" bestFit="1" customWidth="1"/>
    <col min="3" max="5" width="12.83203125" style="3" customWidth="1"/>
    <col min="6" max="7" width="22.83203125" style="3" customWidth="1"/>
    <col min="8" max="8" width="19.1640625" style="3" bestFit="1" customWidth="1"/>
    <col min="9" max="9" width="22.83203125" style="3" customWidth="1"/>
    <col min="10" max="16384" width="9.33203125" style="4"/>
  </cols>
  <sheetData>
    <row r="1" spans="1:9" s="5" customFormat="1" ht="48" customHeight="1" x14ac:dyDescent="0.35">
      <c r="A1" s="18" t="s">
        <v>3</v>
      </c>
      <c r="B1" s="19"/>
      <c r="C1" s="19"/>
      <c r="D1" s="19"/>
      <c r="E1" s="19"/>
      <c r="F1" s="19"/>
      <c r="G1" s="19"/>
      <c r="H1" s="19"/>
      <c r="I1" s="19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1" t="s">
        <v>2</v>
      </c>
      <c r="B3" s="9">
        <v>6</v>
      </c>
      <c r="C3" s="8"/>
    </row>
    <row r="4" spans="1:9" s="6" customFormat="1" ht="15.95" customHeight="1" x14ac:dyDescent="0.2">
      <c r="A4" s="12" t="s">
        <v>0</v>
      </c>
      <c r="B4" s="10">
        <v>1.5</v>
      </c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5" t="s">
        <v>1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</row>
    <row r="7" spans="1:9" s="2" customFormat="1" ht="15.95" customHeight="1" x14ac:dyDescent="0.2">
      <c r="A7" s="16">
        <v>39083</v>
      </c>
      <c r="B7" s="13">
        <v>200</v>
      </c>
      <c r="C7" s="13">
        <v>42</v>
      </c>
      <c r="D7" s="13">
        <v>36</v>
      </c>
      <c r="E7" s="13">
        <v>34</v>
      </c>
      <c r="F7" s="13">
        <f>((B7*1.082)+ 94.42)-(D7*4.15)</f>
        <v>161.41999999999999</v>
      </c>
      <c r="G7" s="13">
        <f>B7-F7</f>
        <v>38.580000000000013</v>
      </c>
      <c r="H7" s="13">
        <f>IF(ISERROR((G7*100)/B7),"",(G7*100)/B7)</f>
        <v>19.290000000000006</v>
      </c>
      <c r="I7" s="14">
        <f>(B7/($B$3*12+$B$4)/($B$3*12+$B$4)*703)</f>
        <v>26.026192790041183</v>
      </c>
    </row>
    <row r="8" spans="1:9" s="2" customFormat="1" ht="15.95" customHeight="1" x14ac:dyDescent="0.2">
      <c r="A8" s="16">
        <v>39090</v>
      </c>
      <c r="B8" s="13">
        <v>200</v>
      </c>
      <c r="C8" s="13">
        <v>42</v>
      </c>
      <c r="D8" s="13">
        <v>36</v>
      </c>
      <c r="E8" s="13">
        <v>34</v>
      </c>
      <c r="F8" s="13">
        <f>((B8*1.082)+ 94.42)-(D8*4.15)</f>
        <v>161.41999999999999</v>
      </c>
      <c r="G8" s="13">
        <f>B8-F8</f>
        <v>38.580000000000013</v>
      </c>
      <c r="H8" s="13">
        <f>IF(ISERROR((G8*100)/B8),"",(G8*100)/B8)</f>
        <v>19.290000000000006</v>
      </c>
      <c r="I8" s="14">
        <f>(B8/($B$3*12+$B$4)/($B$3*12+$B$4)*703)</f>
        <v>26.026192790041183</v>
      </c>
    </row>
    <row r="9" spans="1:9" s="2" customFormat="1" ht="15.95" customHeight="1" x14ac:dyDescent="0.2">
      <c r="A9" s="16">
        <v>39097</v>
      </c>
      <c r="B9" s="13">
        <v>199</v>
      </c>
      <c r="C9" s="13">
        <v>42</v>
      </c>
      <c r="D9" s="13">
        <v>35.5</v>
      </c>
      <c r="E9" s="13">
        <v>33.6</v>
      </c>
      <c r="F9" s="13">
        <f>((B9*1.082)+ 94.42)-(D9*4.15)</f>
        <v>162.41299999999998</v>
      </c>
      <c r="G9" s="13">
        <f>B9-F9</f>
        <v>36.587000000000018</v>
      </c>
      <c r="H9" s="13">
        <f>IF(ISERROR((G9*100)/B9),"",(G9*100)/B9)</f>
        <v>18.385427135678402</v>
      </c>
      <c r="I9" s="14">
        <f>(B9/($B$3*12+$B$4)/($B$3*12+$B$4)*703)</f>
        <v>25.896061826090978</v>
      </c>
    </row>
    <row r="10" spans="1:9" s="2" customFormat="1" ht="15.95" customHeight="1" x14ac:dyDescent="0.2">
      <c r="A10" s="16">
        <v>39104</v>
      </c>
      <c r="B10" s="13">
        <v>199</v>
      </c>
      <c r="C10" s="13">
        <v>42</v>
      </c>
      <c r="D10" s="13">
        <v>35</v>
      </c>
      <c r="E10" s="13">
        <v>33</v>
      </c>
      <c r="F10" s="13">
        <f>((B10*1.082)+ 94.42)-(D10*4.15)</f>
        <v>164.488</v>
      </c>
      <c r="G10" s="13">
        <f>B10-F10</f>
        <v>34.512</v>
      </c>
      <c r="H10" s="13">
        <f>IF(ISERROR((G10*100)/B10),"",(G10*100)/B10)</f>
        <v>17.342713567839194</v>
      </c>
      <c r="I10" s="14">
        <f>(B10/($B$3*12+$B$4)/($B$3*12+$B$4)*703)</f>
        <v>25.896061826090978</v>
      </c>
    </row>
    <row r="11" spans="1:9" s="2" customFormat="1" ht="15.95" customHeight="1" x14ac:dyDescent="0.2">
      <c r="A11" s="16">
        <v>39111</v>
      </c>
      <c r="B11" s="13">
        <v>198</v>
      </c>
      <c r="C11" s="13">
        <v>42.5</v>
      </c>
      <c r="D11" s="13">
        <v>35</v>
      </c>
      <c r="E11" s="13">
        <v>33</v>
      </c>
      <c r="F11" s="13">
        <f>((B11*1.082)+ 94.42)-(D11*4.15)</f>
        <v>163.40600000000001</v>
      </c>
      <c r="G11" s="13">
        <f>B11-F11</f>
        <v>34.593999999999994</v>
      </c>
      <c r="H11" s="13">
        <f>IF(ISERROR((G11*100)/B11),"",(G11*100)/B11)</f>
        <v>17.47171717171717</v>
      </c>
      <c r="I11" s="14">
        <f>(B11/($B$3*12+$B$4)/($B$3*12+$B$4)*703)</f>
        <v>25.76593086214077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1">
    <mergeCell ref="A1:I1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Diagram over styrketræningsfremgang for mænd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Fitness chart for men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63583</Value>
      <Value>347243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12</TPAppVersion>
    <TPCommandLine xmlns="d01925c2-06df-47dc-afc4-5661f7a07983">{XL} /t {FilePath}</TPCommandLine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>Show everywhere</ShowIn>
    <UANotes xmlns="d01925c2-06df-47dc-afc4-5661f7a07983" xsi:nil="true"/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TPComponent xmlns="d01925c2-06df-47dc-afc4-5661f7a07983">EXCELFiles</TPComponent>
    <OriginAsset xmlns="d01925c2-06df-47dc-afc4-5661f7a07983" xsi:nil="true"/>
    <AssetId xmlns="d01925c2-06df-47dc-afc4-5661f7a07983">TP010193649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2007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36590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6870C64-8D04-419D-8905-5D9A1D6B35F4}"/>
</file>

<file path=customXml/itemProps2.xml><?xml version="1.0" encoding="utf-8"?>
<ds:datastoreItem xmlns:ds="http://schemas.openxmlformats.org/officeDocument/2006/customXml" ds:itemID="{4DDC2C7F-7584-4E05-BE5E-7B3CAB1CA510}"/>
</file>

<file path=customXml/itemProps3.xml><?xml version="1.0" encoding="utf-8"?>
<ds:datastoreItem xmlns:ds="http://schemas.openxmlformats.org/officeDocument/2006/customXml" ds:itemID="{6E7B52FC-3B58-4F4D-A783-0FC4399E9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Datatabel</vt:lpstr>
      <vt:lpstr>Mål</vt:lpstr>
      <vt:lpstr>Vægt – BMI</vt:lpstr>
      <vt:lpstr>Vægt – kropsfedt</vt:lpstr>
      <vt:lpstr>Datatabel!Print_Area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</dc:title>
  <dc:subject/>
  <dc:creator/>
  <cp:keywords/>
  <dc:description/>
  <cp:lastModifiedBy/>
  <dcterms:created xsi:type="dcterms:W3CDTF">2006-08-10T17:39:33Z</dcterms:created>
  <dcterms:modified xsi:type="dcterms:W3CDTF">2012-05-25T06:15:05Z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2304100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