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slicers/slicer2.xml" ContentType="application/vnd.ms-excel.slicer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980" windowHeight="16215" tabRatio="695" xr2:uid="{00000000-000D-0000-FFFF-FFFF00000000}"/>
  </bookViews>
  <sheets>
    <sheet name="BUDGETOVERSIGT FOR PERIODEN" sheetId="1" r:id="rId1"/>
    <sheet name="MÅNEDLIG UDGIFTSOVERSIGT" sheetId="2" r:id="rId2"/>
    <sheet name="SPECIFICEREDE UDGIFTER" sheetId="3" r:id="rId3"/>
    <sheet name="VELGØRENHED OG SPONSORATER" sheetId="4" r:id="rId4"/>
  </sheets>
  <definedNames>
    <definedName name="_ÅR">'BUDGETOVERSIGT FOR PERIODEN'!$G$2</definedName>
    <definedName name="RækkeTitelOmråde1..G2">'BUDGETOVERSIGT FOR PERIODEN'!$F$2</definedName>
    <definedName name="Titel1">ÅrTilDagsDatoTabel[[#Headers],[Kode for regnskabsbog]]</definedName>
    <definedName name="Titel2">OversigtOverMånedligeUdgifter[[#Headers],[Kode for regnskabsbog]]</definedName>
    <definedName name="Titel3">SpecificeredeUdgifter[[#Headers],[Kode for regnskabsbog]]</definedName>
    <definedName name="Titel4">Andet[[#Headers],[Kode for regnskabsbog]]</definedName>
    <definedName name="_xlnm.Print_Titles" localSheetId="0">'BUDGETOVERSIGT FOR PERIODEN'!$4:$4</definedName>
    <definedName name="_xlnm.Print_Titles" localSheetId="1">'MÅNEDLIG UDGIFTSOVERSIGT'!$5:$5</definedName>
    <definedName name="_xlnm.Print_Titles" localSheetId="2">'SPECIFICEREDE UDGIFTER'!$4:$4</definedName>
    <definedName name="_xlnm.Print_Titles" localSheetId="3">'VELGØRENHED OG SPONSORATER'!$4:$4</definedName>
    <definedName name="Udsnitsværktøj_Anmodet_af">#N/A</definedName>
    <definedName name="Udsnitsværktøj_Anmodet_af1">#N/A</definedName>
    <definedName name="Udsnitsværktøj_Betalingsmodtager">#N/A</definedName>
    <definedName name="Udsnitsværktøj_Betalingsmodtager1">#N/A</definedName>
    <definedName name="Udsnitsværktøj_Kontotitel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  <x14:slicerCache r:id="rId6"/>
        <x14:slicerCache r:id="rId7"/>
        <x14:slicerCache r:id="rId8"/>
        <x14:slicerCache r:id="rId9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J3" i="2" l="1"/>
  <c r="M3" i="2"/>
  <c r="O3" i="2"/>
  <c r="H3" i="2"/>
  <c r="N3" i="2"/>
  <c r="L3" i="2"/>
  <c r="F3" i="2"/>
  <c r="D3" i="2"/>
  <c r="K3" i="2"/>
  <c r="I3" i="2"/>
  <c r="G3" i="2"/>
  <c r="E3" i="2"/>
  <c r="O4" i="2"/>
  <c r="E17" i="1"/>
  <c r="O6" i="2" l="1"/>
  <c r="O8" i="2"/>
  <c r="O10" i="2"/>
  <c r="O12" i="2"/>
  <c r="O14" i="2"/>
  <c r="O16" i="2"/>
  <c r="O7" i="2"/>
  <c r="O9" i="2"/>
  <c r="O11" i="2"/>
  <c r="O13" i="2"/>
  <c r="O15" i="2"/>
  <c r="O17" i="2"/>
  <c r="E4" i="2"/>
  <c r="E6" i="2" s="1"/>
  <c r="K4" i="2"/>
  <c r="K6" i="2" s="1"/>
  <c r="D4" i="2"/>
  <c r="D7" i="2" s="1"/>
  <c r="L4" i="2"/>
  <c r="L6" i="2" s="1"/>
  <c r="G4" i="2"/>
  <c r="G6" i="2" s="1"/>
  <c r="N4" i="2"/>
  <c r="N6" i="2" s="1"/>
  <c r="M4" i="2"/>
  <c r="M6" i="2" s="1"/>
  <c r="J4" i="2"/>
  <c r="J6" i="2" s="1"/>
  <c r="F4" i="2"/>
  <c r="F7" i="2" s="1"/>
  <c r="I4" i="2"/>
  <c r="I6" i="2" s="1"/>
  <c r="H4" i="2"/>
  <c r="H6" i="2" s="1"/>
  <c r="N17" i="2" l="1"/>
  <c r="N13" i="2"/>
  <c r="N9" i="2"/>
  <c r="N16" i="2"/>
  <c r="N12" i="2"/>
  <c r="N8" i="2"/>
  <c r="N15" i="2"/>
  <c r="N11" i="2"/>
  <c r="N7" i="2"/>
  <c r="N14" i="2"/>
  <c r="N10" i="2"/>
  <c r="M16" i="2"/>
  <c r="M10" i="2"/>
  <c r="M17" i="2"/>
  <c r="M13" i="2"/>
  <c r="M9" i="2"/>
  <c r="M14" i="2"/>
  <c r="M12" i="2"/>
  <c r="M8" i="2"/>
  <c r="M15" i="2"/>
  <c r="M11" i="2"/>
  <c r="M7" i="2"/>
  <c r="L16" i="2"/>
  <c r="L12" i="2"/>
  <c r="L8" i="2"/>
  <c r="L15" i="2"/>
  <c r="L11" i="2"/>
  <c r="L7" i="2"/>
  <c r="L14" i="2"/>
  <c r="L10" i="2"/>
  <c r="L17" i="2"/>
  <c r="L13" i="2"/>
  <c r="L9" i="2"/>
  <c r="K17" i="2"/>
  <c r="K13" i="2"/>
  <c r="K9" i="2"/>
  <c r="K16" i="2"/>
  <c r="K12" i="2"/>
  <c r="K8" i="2"/>
  <c r="K15" i="2"/>
  <c r="K11" i="2"/>
  <c r="K7" i="2"/>
  <c r="K14" i="2"/>
  <c r="K10" i="2"/>
  <c r="J17" i="2"/>
  <c r="J13" i="2"/>
  <c r="J9" i="2"/>
  <c r="J16" i="2"/>
  <c r="J12" i="2"/>
  <c r="J8" i="2"/>
  <c r="J15" i="2"/>
  <c r="J11" i="2"/>
  <c r="J7" i="2"/>
  <c r="J14" i="2"/>
  <c r="J10" i="2"/>
  <c r="I17" i="2"/>
  <c r="I13" i="2"/>
  <c r="I9" i="2"/>
  <c r="I16" i="2"/>
  <c r="I12" i="2"/>
  <c r="I8" i="2"/>
  <c r="I15" i="2"/>
  <c r="I11" i="2"/>
  <c r="I7" i="2"/>
  <c r="I14" i="2"/>
  <c r="I10" i="2"/>
  <c r="H16" i="2"/>
  <c r="H12" i="2"/>
  <c r="H8" i="2"/>
  <c r="H15" i="2"/>
  <c r="H11" i="2"/>
  <c r="H7" i="2"/>
  <c r="H14" i="2"/>
  <c r="H10" i="2"/>
  <c r="H17" i="2"/>
  <c r="H13" i="2"/>
  <c r="H9" i="2"/>
  <c r="G17" i="2"/>
  <c r="G13" i="2"/>
  <c r="G9" i="2"/>
  <c r="G16" i="2"/>
  <c r="G12" i="2"/>
  <c r="G8" i="2"/>
  <c r="G15" i="2"/>
  <c r="G11" i="2"/>
  <c r="G7" i="2"/>
  <c r="G14" i="2"/>
  <c r="G10" i="2"/>
  <c r="F16" i="2"/>
  <c r="F12" i="2"/>
  <c r="F8" i="2"/>
  <c r="F17" i="2"/>
  <c r="F13" i="2"/>
  <c r="F9" i="2"/>
  <c r="F14" i="2"/>
  <c r="F10" i="2"/>
  <c r="F6" i="2"/>
  <c r="F15" i="2"/>
  <c r="F11" i="2"/>
  <c r="E15" i="2"/>
  <c r="E9" i="2"/>
  <c r="E17" i="2"/>
  <c r="E16" i="2"/>
  <c r="E12" i="2"/>
  <c r="E8" i="2"/>
  <c r="D6" i="2"/>
  <c r="E11" i="2"/>
  <c r="E7" i="2"/>
  <c r="E13" i="2"/>
  <c r="E14" i="2"/>
  <c r="E10" i="2"/>
  <c r="D16" i="2"/>
  <c r="D12" i="2"/>
  <c r="D8" i="2"/>
  <c r="D17" i="2"/>
  <c r="D13" i="2"/>
  <c r="D9" i="2"/>
  <c r="D14" i="2"/>
  <c r="D10" i="2"/>
  <c r="D15" i="2"/>
  <c r="D11" i="2"/>
  <c r="O18" i="2"/>
  <c r="E18" i="2" l="1"/>
  <c r="K18" i="2"/>
  <c r="D18" i="2"/>
  <c r="L18" i="2"/>
  <c r="N18" i="2"/>
  <c r="G18" i="2"/>
  <c r="P6" i="2"/>
  <c r="M18" i="2"/>
  <c r="P12" i="2"/>
  <c r="D11" i="1" s="1"/>
  <c r="F11" i="1" s="1"/>
  <c r="G11" i="1" s="1"/>
  <c r="P7" i="2"/>
  <c r="D6" i="1" s="1"/>
  <c r="J18" i="2"/>
  <c r="F18" i="2"/>
  <c r="P9" i="2"/>
  <c r="D8" i="1" s="1"/>
  <c r="F8" i="1" s="1"/>
  <c r="G8" i="1" s="1"/>
  <c r="P14" i="2"/>
  <c r="D13" i="1" s="1"/>
  <c r="F13" i="1" s="1"/>
  <c r="G13" i="1" s="1"/>
  <c r="P8" i="2"/>
  <c r="D7" i="1" s="1"/>
  <c r="F7" i="1" s="1"/>
  <c r="G7" i="1" s="1"/>
  <c r="P17" i="2"/>
  <c r="D16" i="1" s="1"/>
  <c r="F16" i="1" s="1"/>
  <c r="G16" i="1" s="1"/>
  <c r="P10" i="2"/>
  <c r="D9" i="1" s="1"/>
  <c r="F9" i="1" s="1"/>
  <c r="G9" i="1" s="1"/>
  <c r="P15" i="2"/>
  <c r="D14" i="1" s="1"/>
  <c r="F14" i="1" s="1"/>
  <c r="G14" i="1" s="1"/>
  <c r="H18" i="2"/>
  <c r="P13" i="2"/>
  <c r="D12" i="1" s="1"/>
  <c r="F12" i="1" s="1"/>
  <c r="G12" i="1" s="1"/>
  <c r="I18" i="2"/>
  <c r="P16" i="2"/>
  <c r="D15" i="1" s="1"/>
  <c r="F15" i="1" s="1"/>
  <c r="G15" i="1" s="1"/>
  <c r="P11" i="2"/>
  <c r="D10" i="1" s="1"/>
  <c r="F10" i="1" s="1"/>
  <c r="G10" i="1" s="1"/>
  <c r="F6" i="1"/>
  <c r="G6" i="1" s="1"/>
  <c r="D5" i="1"/>
  <c r="P18" i="2" l="1"/>
  <c r="F5" i="1"/>
  <c r="D17" i="1"/>
  <c r="G5" i="1" l="1"/>
  <c r="F17" i="1"/>
  <c r="G17" i="1" s="1"/>
</calcChain>
</file>

<file path=xl/sharedStrings.xml><?xml version="1.0" encoding="utf-8"?>
<sst xmlns="http://schemas.openxmlformats.org/spreadsheetml/2006/main" count="112" uniqueCount="72">
  <si>
    <t>OVERSIGT OVER MÅNEDLIGE UDGIFTER</t>
  </si>
  <si>
    <t>FAKTISK i forhold til BUDGET FOR PERIODEN</t>
  </si>
  <si>
    <t>Kode for regnskabsbog</t>
  </si>
  <si>
    <t>Kontotitel</t>
  </si>
  <si>
    <t>Reklame</t>
  </si>
  <si>
    <t>Kontorudstyr</t>
  </si>
  <si>
    <t>Printere</t>
  </si>
  <si>
    <t>Serveromkostninger</t>
  </si>
  <si>
    <t>Forsyninger</t>
  </si>
  <si>
    <t>Kundeudgifter</t>
  </si>
  <si>
    <t>Computere</t>
  </si>
  <si>
    <t>Sundhedsordning</t>
  </si>
  <si>
    <t>Byggeomkostninger</t>
  </si>
  <si>
    <t>Marketing</t>
  </si>
  <si>
    <t>Velgørenhed</t>
  </si>
  <si>
    <t>Sponsorater</t>
  </si>
  <si>
    <t>Faktisk</t>
  </si>
  <si>
    <t>Budget</t>
  </si>
  <si>
    <t>år</t>
  </si>
  <si>
    <t>Tilbageværende %</t>
  </si>
  <si>
    <t>BUDGETSAMMENDRAG FOR PERIODEN</t>
  </si>
  <si>
    <t>Udsnit til at filtrere data efter kontotitler findes i denne celle.</t>
  </si>
  <si>
    <t>SPECIFICEREDE UDGIFTER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</si>
  <si>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</si>
  <si>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</si>
  <si>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</si>
  <si>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</si>
  <si>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</si>
  <si>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</si>
  <si>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</si>
  <si>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</si>
  <si>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</si>
  <si>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</si>
  <si>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</si>
  <si>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</si>
  <si>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 xml:space="preserve"> </t>
  </si>
  <si>
    <t>Udsnittet, der filtrerer efter Anmodet af, er i denne celle, og udsnittet, der filtrerer efter Betalingsmodtager, er i cellen til højre.</t>
  </si>
  <si>
    <t>VELGØRENHED OG SPONSORATER</t>
  </si>
  <si>
    <t>Fakturadato</t>
  </si>
  <si>
    <t>Dato</t>
  </si>
  <si>
    <t>Fakturanummer</t>
  </si>
  <si>
    <t>Efter anmodet af</t>
  </si>
  <si>
    <t>Andy Teal</t>
  </si>
  <si>
    <t>Robert Walters</t>
  </si>
  <si>
    <t>Checkbeløb</t>
  </si>
  <si>
    <t>Udsnittet, der filtrerer tabeldata efter Betalingsmodtager, er i denne celle.</t>
  </si>
  <si>
    <t>Betalingsmodtager</t>
  </si>
  <si>
    <t xml:space="preserve">Consolidated Messenger </t>
  </si>
  <si>
    <t xml:space="preserve">A. Datum Corporation </t>
  </si>
  <si>
    <t>Check brugt til</t>
  </si>
  <si>
    <t>Frankostemplingsmaskine</t>
  </si>
  <si>
    <t>2 stationære computere</t>
  </si>
  <si>
    <t>Distributionsmetode</t>
  </si>
  <si>
    <t>Post</t>
  </si>
  <si>
    <t>Kredit</t>
  </si>
  <si>
    <t>Fildato:</t>
  </si>
  <si>
    <t>Anmodning om datotjek påbegyndt</t>
  </si>
  <si>
    <t>Susan W. Eaton</t>
  </si>
  <si>
    <t>Forrige års indskud</t>
  </si>
  <si>
    <t xml:space="preserve">Kunstakademi </t>
  </si>
  <si>
    <t xml:space="preserve">Wingtip Toys </t>
  </si>
  <si>
    <t>Brugt til</t>
  </si>
  <si>
    <t>Stipendier</t>
  </si>
  <si>
    <t>Community</t>
  </si>
  <si>
    <t>Godkendt af</t>
  </si>
  <si>
    <t>Kim Ralls</t>
  </si>
  <si>
    <t>Kathie Flood</t>
  </si>
  <si>
    <t>Kategori</t>
  </si>
  <si>
    <t>Kunst</t>
  </si>
  <si>
    <t>Check</t>
  </si>
  <si>
    <t>Total</t>
  </si>
  <si>
    <t>Tilbageværende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</si>
</sst>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&quot;kr.&quot;\ #,##0.00;&quot;kr.&quot;\ \-#,##0.00"/>
    <numFmt numFmtId="164" formatCode="0_ ;\-0\ "/>
  </numFmts>
  <fonts count="7" x14ac:knownFonts="1">
    <font>
      <sz val="11"/>
      <color theme="1" tint="-0.24994659260841701"/>
      <name val="Times New Roman"/>
      <family val="2"/>
      <scheme val="minor"/>
    </font>
    <font>
      <sz val="11"/>
      <color theme="0"/>
      <name val="Times New Roman"/>
      <family val="2"/>
      <scheme val="minor"/>
    </font>
    <font>
      <sz val="18"/>
      <color theme="1" tint="-0.24994659260841701"/>
      <name val="Century Gothic"/>
      <family val="2"/>
      <scheme val="major"/>
    </font>
    <font>
      <sz val="14"/>
      <color theme="1" tint="-0.24994659260841701"/>
      <name val="Century Gothic"/>
      <family val="2"/>
      <scheme val="major"/>
    </font>
    <font>
      <u/>
      <sz val="11"/>
      <color theme="10"/>
      <name val="Times New Roman"/>
      <family val="2"/>
      <scheme val="minor"/>
    </font>
    <font>
      <u/>
      <sz val="11"/>
      <color theme="0"/>
      <name val="Times New Roman"/>
      <family val="2"/>
      <scheme val="minor"/>
    </font>
    <font>
      <sz val="11"/>
      <color theme="1" tint="-0.24994659260841701"/>
      <name val="Times New Roman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/>
      <right/>
      <top style="thick">
        <color theme="6"/>
      </top>
      <bottom/>
      <diagonal/>
    </border>
    <border>
      <left/>
      <right/>
      <top style="thick">
        <color theme="7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5" tint="-0.499984740745262"/>
      </bottom>
      <diagonal/>
    </border>
  </borders>
  <cellStyleXfs count="10">
    <xf numFmtId="0" fontId="0" fillId="0" borderId="0">
      <alignment vertical="center" wrapText="1"/>
    </xf>
    <xf numFmtId="0" fontId="2" fillId="0" borderId="1" applyNumberFormat="0" applyFill="0" applyAlignment="0" applyProtection="0"/>
    <xf numFmtId="0" fontId="2" fillId="0" borderId="7" applyNumberFormat="0" applyFill="0" applyAlignment="0" applyProtection="0"/>
    <xf numFmtId="0" fontId="2" fillId="0" borderId="5" applyNumberFormat="0" applyFill="0" applyAlignment="0" applyProtection="0"/>
    <xf numFmtId="0" fontId="2" fillId="0" borderId="6" applyNumberFormat="0" applyFill="0" applyAlignment="0" applyProtection="0"/>
    <xf numFmtId="0" fontId="4" fillId="0" borderId="0" applyNumberFormat="0" applyFill="0" applyBorder="0" applyAlignment="0" applyProtection="0">
      <alignment vertical="center" wrapText="1"/>
    </xf>
    <xf numFmtId="164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4" fontId="6" fillId="0" borderId="0">
      <alignment horizontal="right" vertical="center" wrapText="1"/>
    </xf>
  </cellStyleXfs>
  <cellXfs count="29">
    <xf numFmtId="0" fontId="0" fillId="0" borderId="0" xfId="0">
      <alignment vertical="center" wrapText="1"/>
    </xf>
    <xf numFmtId="14" fontId="1" fillId="0" borderId="0" xfId="0" applyNumberFormat="1" applyFont="1">
      <alignment vertical="center" wrapText="1"/>
    </xf>
    <xf numFmtId="0" fontId="3" fillId="0" borderId="1" xfId="1" applyFont="1" applyAlignment="1">
      <alignment horizontal="right" vertical="center"/>
    </xf>
    <xf numFmtId="0" fontId="2" fillId="0" borderId="1" xfId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5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left" vertical="center"/>
    </xf>
    <xf numFmtId="10" fontId="0" fillId="0" borderId="0" xfId="0" applyNumberFormat="1" applyFont="1" applyFill="1" applyBorder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6" applyFont="1" applyFill="1" applyBorder="1" applyAlignment="1">
      <alignment horizontal="left" vertical="center"/>
    </xf>
    <xf numFmtId="14" fontId="6" fillId="0" borderId="0" xfId="9">
      <alignment horizontal="right" vertical="center" wrapText="1"/>
    </xf>
    <xf numFmtId="164" fontId="0" fillId="0" borderId="0" xfId="6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0" fillId="0" borderId="0" xfId="6" applyNumberFormat="1" applyFont="1" applyFill="1" applyBorder="1" applyAlignment="1">
      <alignment horizontal="left" vertical="center"/>
    </xf>
    <xf numFmtId="7" fontId="0" fillId="0" borderId="0" xfId="7" applyNumberFormat="1" applyFont="1" applyFill="1" applyBorder="1" applyAlignment="1">
      <alignment vertical="center" wrapText="1"/>
    </xf>
    <xf numFmtId="7" fontId="0" fillId="0" borderId="0" xfId="0" applyNumberFormat="1" applyFont="1" applyFill="1" applyBorder="1">
      <alignment vertical="center" wrapText="1"/>
    </xf>
    <xf numFmtId="10" fontId="0" fillId="0" borderId="0" xfId="8" applyNumberFormat="1" applyFont="1" applyFill="1" applyBorder="1" applyAlignment="1">
      <alignment vertical="center" wrapText="1"/>
    </xf>
    <xf numFmtId="0" fontId="0" fillId="0" borderId="0" xfId="0" applyNumberFormat="1" applyFont="1" applyFill="1" applyBorder="1">
      <alignment vertical="center" wrapText="1"/>
    </xf>
    <xf numFmtId="7" fontId="0" fillId="0" borderId="0" xfId="7" applyFont="1" applyAlignment="1">
      <alignment vertical="center" wrapText="1"/>
    </xf>
    <xf numFmtId="7" fontId="0" fillId="0" borderId="0" xfId="7" applyFont="1" applyFill="1" applyBorder="1" applyAlignment="1">
      <alignment vertical="center" wrapText="1"/>
    </xf>
    <xf numFmtId="7" fontId="0" fillId="0" borderId="0" xfId="7" applyFont="1" applyBorder="1" applyAlignment="1">
      <alignment vertical="center" wrapText="1"/>
    </xf>
    <xf numFmtId="0" fontId="2" fillId="0" borderId="1" xfId="1" applyAlignment="1">
      <alignment horizontal="left"/>
    </xf>
    <xf numFmtId="0" fontId="2" fillId="0" borderId="7" xfId="2"/>
    <xf numFmtId="0" fontId="0" fillId="0" borderId="2" xfId="0" applyBorder="1" applyAlignment="1">
      <alignment horizontal="center" vertical="center" wrapText="1"/>
    </xf>
    <xf numFmtId="0" fontId="2" fillId="0" borderId="5" xfId="3" applyAlignment="1">
      <alignment vertical="top"/>
    </xf>
    <xf numFmtId="0" fontId="0" fillId="0" borderId="3" xfId="0" applyBorder="1" applyAlignment="1">
      <alignment horizontal="center" vertical="center" wrapText="1"/>
    </xf>
    <xf numFmtId="0" fontId="2" fillId="0" borderId="6" xfId="4" applyAlignment="1"/>
  </cellXfs>
  <cellStyles count="10">
    <cellStyle name="Dato" xfId="9" xr:uid="{00000000-0005-0000-0000-000002000000}"/>
    <cellStyle name="Komma" xfId="6" builtinId="3" customBuiltin="1"/>
    <cellStyle name="Link" xfId="5" builtinId="8"/>
    <cellStyle name="Normal" xfId="0" builtinId="0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4" builtinId="19" customBuiltin="1"/>
    <cellStyle name="Procent" xfId="8" builtinId="5" customBuiltin="1"/>
    <cellStyle name="Valuta [0]" xfId="7" builtinId="7" customBuiltin="1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&quot;kr.&quot;\ #,##0.00;&quot;kr.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&quot;kr.&quot;\ #,##0.00;&quot;kr.&quot;\ \-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&quot;kr.&quot;\ #,##0.00;&quot;kr.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&quot;kr.&quot;\ #,##0.00;&quot;kr.&quot;\ \-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&quot;kr.&quot;\ #,##0.00;&quot;kr.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&quot;kr.&quot;\ #,##0.00;&quot;kr.&quot;\ \-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&quot;kr.&quot;\ #,##0.00;&quot;kr.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&quot;kr.&quot;\ #,##0.00;&quot;kr.&quot;\ \-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&quot;kr.&quot;\ #,##0.00;&quot;kr.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&quot;kr.&quot;\ #,##0.00;&quot;kr.&quot;\ \-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&quot;kr.&quot;\ #,##0.00;&quot;kr.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&quot;kr.&quot;\ #,##0.00;&quot;kr.&quot;\ \-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&quot;kr.&quot;\ #,##0.00;&quot;kr.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&quot;kr.&quot;\ #,##0.00;&quot;kr.&quot;\ \-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&quot;kr.&quot;\ #,##0.00;&quot;kr.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&quot;kr.&quot;\ #,##0.00;&quot;kr.&quot;\ \-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&quot;kr.&quot;\ #,##0.00;&quot;kr.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&quot;kr.&quot;\ #,##0.00;&quot;kr.&quot;\ \-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&quot;kr.&quot;\ #,##0.00;&quot;kr.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&quot;kr.&quot;\ #,##0.00;&quot;kr.&quot;\ \-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&quot;kr.&quot;\ #,##0.00;&quot;kr.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&quot;kr.&quot;\ #,##0.00;&quot;kr.&quot;\ \-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&quot;kr.&quot;\ #,##0.00;&quot;kr.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&quot;kr.&quot;\ #,##0.00;&quot;kr.&quot;\ \-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&quot;kr.&quot;\ #,##0.00;&quot;kr.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&quot;kr.&quot;\ #,##0.00;&quot;kr.&quot;\ \-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1" formatCode="&quot;kr.&quot;\ #,##0.00;&quot;kr.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 ;\-0\ 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&quot;kr.&quot;\ #,##0.00;&quot;kr.&quot;\ \-#,##0.00"/>
      <fill>
        <patternFill patternType="none">
          <fgColor indexed="64"/>
          <bgColor indexed="65"/>
        </patternFill>
      </fill>
    </dxf>
    <dxf>
      <numFmt numFmtId="11" formatCode="&quot;kr.&quot;\ #,##0.00;&quot;kr.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&quot;kr.&quot;\ #,##0.00;&quot;kr.&quot;\ \-#,##0.00"/>
      <fill>
        <patternFill patternType="none">
          <fgColor indexed="64"/>
          <bgColor indexed="65"/>
        </patternFill>
      </fill>
    </dxf>
    <dxf>
      <numFmt numFmtId="11" formatCode="&quot;kr.&quot;\ #,##0.00;&quot;kr.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&quot;kr.&quot;\ #,##0.00;&quot;kr.&quot;\ \-#,##0.00"/>
      <fill>
        <patternFill patternType="none">
          <fgColor indexed="64"/>
          <bgColor indexed="65"/>
        </patternFill>
      </fill>
    </dxf>
    <dxf>
      <numFmt numFmtId="11" formatCode="&quot;kr.&quot;\ #,##0.00;&quot;kr.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0_ ;\-0\ 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border>
        <bottom style="thin">
          <color theme="7" tint="-0.499984740745262"/>
        </bottom>
        <vertical/>
        <horizontal/>
      </border>
    </dxf>
    <dxf>
      <font>
        <color theme="1"/>
      </font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color theme="1"/>
      </font>
      <border>
        <bottom style="thin">
          <color theme="6" tint="-0.499984740745262"/>
        </bottom>
        <vertical/>
        <horizontal/>
      </border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font>
        <b/>
        <color theme="1"/>
      </font>
      <border>
        <bottom style="thin">
          <color theme="5" tint="-0.499984740745262"/>
        </bottom>
        <vertical/>
        <horizontal/>
      </border>
    </dxf>
    <dxf>
      <font>
        <sz val="11"/>
        <color theme="1"/>
      </font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  <dxf>
      <border>
        <left style="thin">
          <color theme="5"/>
        </left>
      </border>
    </dxf>
    <dxf>
      <fill>
        <patternFill patternType="none">
          <bgColor auto="1"/>
        </patternFill>
      </fill>
      <border>
        <left style="thin">
          <color theme="5"/>
        </left>
      </border>
    </dxf>
    <dxf>
      <border>
        <top style="thin">
          <color theme="5"/>
        </top>
      </border>
    </dxf>
    <dxf>
      <fill>
        <patternFill>
          <bgColor theme="5" tint="0.79998168889431442"/>
        </patternFill>
      </fill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 tint="-0.499984740745262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</dxfs>
  <tableStyles count="8" defaultTableStyle="TableStyleMedium2" defaultPivotStyle="PivotStyleLight16">
    <tableStyle name="Budgetoversigt For Perioden" pivot="0" count="9" xr9:uid="{00000000-0011-0000-FFFF-FFFF07000000}">
      <tableStyleElement type="wholeTable" dxfId="89"/>
      <tableStyleElement type="headerRow" dxfId="88"/>
      <tableStyleElement type="totalRow" dxfId="87"/>
      <tableStyleElement type="firstColumn" dxfId="86"/>
      <tableStyleElement type="lastColumn" dxfId="85"/>
      <tableStyleElement type="firstRowStripe" dxfId="84"/>
      <tableStyleElement type="secondRowStripe" dxfId="83"/>
      <tableStyleElement type="firstColumnStripe" dxfId="82"/>
      <tableStyleElement type="secondColumnStripe" dxfId="81"/>
    </tableStyle>
    <tableStyle name="Månedlig Udgiftsoversigt" pivot="0" count="9" xr9:uid="{00000000-0011-0000-FFFF-FFFF02000000}">
      <tableStyleElement type="wholeTable" dxfId="80"/>
      <tableStyleElement type="headerRow" dxfId="79"/>
      <tableStyleElement type="totalRow" dxfId="78"/>
      <tableStyleElement type="firstColumn" dxfId="77"/>
      <tableStyleElement type="lastColumn" dxfId="76"/>
      <tableStyleElement type="firstRowStripe" dxfId="75"/>
      <tableStyleElement type="secondRowStripe" dxfId="74"/>
      <tableStyleElement type="firstColumnStripe" dxfId="73"/>
      <tableStyleElement type="secondColumnStripe" dxfId="72"/>
    </tableStyle>
    <tableStyle name="Specificerede Udgifter" pivot="0" count="7" xr9:uid="{00000000-0011-0000-FFFF-FFFF01000000}">
      <tableStyleElement type="wholeTable" dxfId="71"/>
      <tableStyleElement type="headerRow" dxfId="70"/>
      <tableStyleElement type="totalRow" dxfId="69"/>
      <tableStyleElement type="firstColumn" dxfId="68"/>
      <tableStyleElement type="lastColumn" dxfId="67"/>
      <tableStyleElement type="firstRowStripe" dxfId="66"/>
      <tableStyleElement type="firstColumnStripe" dxfId="65"/>
    </tableStyle>
    <tableStyle name="Udsnitsværktøj for oversigt over månedlige udgifter" pivot="0" table="0" count="10" xr9:uid="{00000000-0011-0000-FFFF-FFFF05000000}">
      <tableStyleElement type="wholeTable" dxfId="64"/>
      <tableStyleElement type="headerRow" dxfId="63"/>
    </tableStyle>
    <tableStyle name="Udsnitsværktøj for specificerede udgifter" pivot="0" table="0" count="10" xr9:uid="{00000000-0011-0000-FFFF-FFFF04000000}">
      <tableStyleElement type="wholeTable" dxfId="62"/>
      <tableStyleElement type="headerRow" dxfId="61"/>
    </tableStyle>
    <tableStyle name="Udsnitsværktøj for velgørenhed og sponsorater" pivot="0" table="0" count="10" xr9:uid="{00000000-0011-0000-FFFF-FFFF03000000}">
      <tableStyleElement type="wholeTable" dxfId="60"/>
      <tableStyleElement type="headerRow" dxfId="59"/>
    </tableStyle>
    <tableStyle name="UdsnitsværktøjstypografiMørk4 2" pivot="0" table="0" count="10" xr9:uid="{00000000-0011-0000-FFFF-FFFF06000000}">
      <tableStyleElement type="wholeTable" dxfId="58"/>
      <tableStyleElement type="headerRow" dxfId="57"/>
    </tableStyle>
    <tableStyle name="Velgørenhed Og Sponsorater" pivot="0" count="7" xr9:uid="{00000000-0011-0000-FFFF-FFFF00000000}">
      <tableStyleElement type="wholeTable" dxfId="56"/>
      <tableStyleElement type="headerRow" dxfId="55"/>
      <tableStyleElement type="totalRow" dxfId="54"/>
      <tableStyleElement type="firstColumn" dxfId="53"/>
      <tableStyleElement type="lastColumn" dxfId="52"/>
      <tableStyleElement type="firstRowStripe" dxfId="51"/>
      <tableStyleElement type="firstColumnStripe" dxfId="50"/>
    </tableStyle>
  </tableStyles>
  <extLst>
    <ext xmlns:x14="http://schemas.microsoft.com/office/spreadsheetml/2009/9/main" uri="{46F421CA-312F-682f-3DD2-61675219B42D}">
      <x14:dxfs count="32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7" tint="-0.249977111117893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theme="7" tint="0.59999389629810485"/>
            </left>
            <right style="thin">
              <color theme="7" tint="0.59999389629810485"/>
            </right>
            <top style="thin">
              <color theme="7" tint="0.59999389629810485"/>
            </top>
            <bottom style="thin">
              <color theme="7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7"/>
              <bgColor theme="7" tint="-0.499984740745262"/>
            </patternFill>
          </fill>
          <border>
            <left style="thin">
              <color theme="7" tint="-0.499984740745262"/>
            </left>
            <right style="thin">
              <color theme="7" tint="-0.499984740745262"/>
            </right>
            <top style="thin">
              <color theme="7" tint="-0.499984740745262"/>
            </top>
            <bottom style="thin">
              <color theme="7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49998474074526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 tint="-0.499984740745262"/>
            </left>
            <right style="thin">
              <color theme="6" tint="-0.499984740745262"/>
            </right>
            <top style="thin">
              <color theme="6" tint="-0.499984740745262"/>
            </top>
            <bottom style="thin">
              <color theme="6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 tint="-0.49998474074526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Udsnitsværktøj for oversigt over månedlige udgifter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Udsnitsværktøj for specificerede udgifter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Udsnitsværktøj for velgørenhed og sponsorater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UdsnitsværktøjstypografiMørk4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&#197;NEDLIG UDGIFTSOVERSIG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BUDGETOVERSIGT FOR PERIODEN'!A1"/><Relationship Id="rId1" Type="http://schemas.openxmlformats.org/officeDocument/2006/relationships/hyperlink" Target="#'SPECIFICEREDE UDGIFTER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M&#197;NEDLIG UDGIFTSOVERSIGT'!A1"/><Relationship Id="rId1" Type="http://schemas.openxmlformats.org/officeDocument/2006/relationships/hyperlink" Target="#'VELG&#216;RENHED OG SPONSORATER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SPECIFICEREDE UDGIFT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900000</xdr:colOff>
      <xdr:row>1</xdr:row>
      <xdr:rowOff>19050</xdr:rowOff>
    </xdr:to>
    <xdr:sp macro="" textlink="">
      <xdr:nvSpPr>
        <xdr:cNvPr id="2" name="Højrepil 1" descr="Højre navigationsknap">
          <a:hlinkClick xmlns:r="http://schemas.openxmlformats.org/officeDocument/2006/relationships" r:id="rId1" tooltip="Vælg for at gå til regnearket OVERSIGT OVER MÅNEDLIGE UDGIFTER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0975" y="0"/>
          <a:ext cx="900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a" sz="1100">
              <a:solidFill>
                <a:schemeClr val="bg1"/>
              </a:solidFill>
              <a:latin typeface="+mj-lt"/>
            </a:rPr>
            <a:t>NÆSTE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19051</xdr:rowOff>
    </xdr:from>
    <xdr:to>
      <xdr:col>17</xdr:col>
      <xdr:colOff>9525</xdr:colOff>
      <xdr:row>3</xdr:row>
      <xdr:rowOff>441326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Kontotitel" descr="Filtrer oversigt over månedlige udgifter efter feltet Kontotitel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ntotite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025" y="523876"/>
              <a:ext cx="13763625" cy="889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da" sz="1100"/>
                <a:t>Denne figur viser et tabeludsnit. Tabeludsnit understøttes i Excel eller nyere.
Hvis figuren er blevet ændret i en tidligere version af Excel, eller hvis projektmappen blev gemt i Excel 2007 eller tidligere, kan udsnittet ikke anvendes.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9525</xdr:colOff>
      <xdr:row>0</xdr:row>
      <xdr:rowOff>0</xdr:rowOff>
    </xdr:from>
    <xdr:to>
      <xdr:col>2</xdr:col>
      <xdr:colOff>909525</xdr:colOff>
      <xdr:row>1</xdr:row>
      <xdr:rowOff>19050</xdr:rowOff>
    </xdr:to>
    <xdr:sp macro="" textlink="">
      <xdr:nvSpPr>
        <xdr:cNvPr id="4" name="Højrepil 3" descr="Højre navigationsknap">
          <a:hlinkClick xmlns:r="http://schemas.openxmlformats.org/officeDocument/2006/relationships" r:id="rId1" tooltip="Vælg for at navigere til regnearket SPECIFICEREDE UDGIFTER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04900" y="0"/>
          <a:ext cx="900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a" sz="1100">
              <a:solidFill>
                <a:schemeClr val="bg1"/>
              </a:solidFill>
              <a:latin typeface="+mj-lt"/>
            </a:rPr>
            <a:t>NÆSTE</a:t>
          </a:r>
        </a:p>
      </xdr:txBody>
    </xdr:sp>
    <xdr:clientData fPrintsWithSheet="0"/>
  </xdr:twoCellAnchor>
  <xdr:twoCellAnchor editAs="oneCell">
    <xdr:from>
      <xdr:col>1</xdr:col>
      <xdr:colOff>152400</xdr:colOff>
      <xdr:row>0</xdr:row>
      <xdr:rowOff>0</xdr:rowOff>
    </xdr:from>
    <xdr:to>
      <xdr:col>2</xdr:col>
      <xdr:colOff>14175</xdr:colOff>
      <xdr:row>1</xdr:row>
      <xdr:rowOff>19050</xdr:rowOff>
    </xdr:to>
    <xdr:sp macro="" textlink="">
      <xdr:nvSpPr>
        <xdr:cNvPr id="5" name="Venstrepil 4" descr="Venstre navigationsknap">
          <a:hlinkClick xmlns:r="http://schemas.openxmlformats.org/officeDocument/2006/relationships" r:id="rId2" tooltip="Vælg for at gå til regnearket BUDGETOVERSIGT FOR PERIODEN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375" y="0"/>
          <a:ext cx="900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a" sz="1100">
              <a:solidFill>
                <a:schemeClr val="bg1"/>
              </a:solidFill>
              <a:latin typeface="+mj-lt"/>
            </a:rPr>
            <a:t>FORRIGE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2</xdr:row>
      <xdr:rowOff>19050</xdr:rowOff>
    </xdr:from>
    <xdr:to>
      <xdr:col>9</xdr:col>
      <xdr:colOff>1015576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Betalingsmodtager" descr="Filtrer valgte udgifter efter feltet Betalingsmodtager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etalingsmodtage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96026" y="523875"/>
              <a:ext cx="5940000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Denne figur repræsenterer et tabeludsnit. Tabeludsnit understøttes ikke i denne version af Excel.
Hvis figuren blev ændret i en tidligere version af Excel, eller hvis projektmappen blev gemt i Excel 2007 eller en tidligere version, kan udsnittet ikke bruges.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9521</xdr:colOff>
      <xdr:row>2</xdr:row>
      <xdr:rowOff>19050</xdr:rowOff>
    </xdr:from>
    <xdr:to>
      <xdr:col>5</xdr:col>
      <xdr:colOff>997646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Efter anmodet af" descr="Filtrer valgte udgifter efter feltet Anmodet af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fter anmodet af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496" y="523875"/>
              <a:ext cx="6084000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Denne figur repræsenterer et tabeludsnit. Tabeludsnit understøttes ikke i denne version af Excel.
Hvis figuren blev ændret i en tidligere version af Excel, eller hvis projektmappen blev gemt i Excel 2007 eller en tidligere version, kan udsnittet ikke bruges.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9525</xdr:colOff>
      <xdr:row>0</xdr:row>
      <xdr:rowOff>0</xdr:rowOff>
    </xdr:from>
    <xdr:to>
      <xdr:col>2</xdr:col>
      <xdr:colOff>909525</xdr:colOff>
      <xdr:row>1</xdr:row>
      <xdr:rowOff>19050</xdr:rowOff>
    </xdr:to>
    <xdr:sp macro="" textlink="">
      <xdr:nvSpPr>
        <xdr:cNvPr id="8" name="Højrepil 7" descr="Højre navigationsknap">
          <a:hlinkClick xmlns:r="http://schemas.openxmlformats.org/officeDocument/2006/relationships" r:id="rId1" tooltip="Vælg for at gå til regnearket VELGØRENHED OG SPONSORATER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219200" y="0"/>
          <a:ext cx="900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a" sz="1100">
              <a:solidFill>
                <a:schemeClr val="bg1"/>
              </a:solidFill>
              <a:latin typeface="+mj-lt"/>
            </a:rPr>
            <a:t>NÆSTE</a:t>
          </a:r>
        </a:p>
      </xdr:txBody>
    </xdr:sp>
    <xdr:clientData fPrintsWithSheet="0"/>
  </xdr:twoCellAnchor>
  <xdr:twoCellAnchor editAs="oneCell">
    <xdr:from>
      <xdr:col>1</xdr:col>
      <xdr:colOff>152400</xdr:colOff>
      <xdr:row>0</xdr:row>
      <xdr:rowOff>0</xdr:rowOff>
    </xdr:from>
    <xdr:to>
      <xdr:col>2</xdr:col>
      <xdr:colOff>14175</xdr:colOff>
      <xdr:row>1</xdr:row>
      <xdr:rowOff>19050</xdr:rowOff>
    </xdr:to>
    <xdr:sp macro="" textlink="">
      <xdr:nvSpPr>
        <xdr:cNvPr id="9" name="Venstrepil 8" descr="Venstre navigationsknap">
          <a:hlinkClick xmlns:r="http://schemas.openxmlformats.org/officeDocument/2006/relationships" r:id="rId2" tooltip="Vælg for at gå til regnearket OVERSIGT OVER MÅNEDLIGE UDGIFTER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33375" y="0"/>
          <a:ext cx="900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a" sz="1100">
              <a:solidFill>
                <a:schemeClr val="bg1"/>
              </a:solidFill>
              <a:latin typeface="+mj-lt"/>
            </a:rPr>
            <a:t>FORRIGE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2</xdr:row>
      <xdr:rowOff>19050</xdr:rowOff>
    </xdr:from>
    <xdr:to>
      <xdr:col>6</xdr:col>
      <xdr:colOff>8323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Anmodet af 1" descr="Filtrer velgørenhed og sponsorater efter feltet Anmodet af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modet af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498" y="523875"/>
              <a:ext cx="6552000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Denne figur repræsenterer et tabeludsnit. Tabeludsnit understøttes ikke i denne version af Excel.
Hvis figuren blev ændret i en tidligere version af Excel, eller hvis projektmappen blev gemt i Excel 2007 eller en tidligere version, kan udsnittet ikke bruges.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28573</xdr:colOff>
      <xdr:row>2</xdr:row>
      <xdr:rowOff>19050</xdr:rowOff>
    </xdr:from>
    <xdr:to>
      <xdr:col>11</xdr:col>
      <xdr:colOff>778198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Betalingsmodtager 1" descr="Filtrer velgørenhed og sponsorater efter feltet Betalingsmodtager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etalingsmodtage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62748" y="523875"/>
              <a:ext cx="7560000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Denne figur repræsenterer et tabeludsnit. Tabeludsnit understøttes ikke i denne version af Excel.
Hvis figuren blev ændret i en tidligere version af Excel, eller hvis projektmappen blev gemt i Excel 2007 eller en tidligere version, kan udsnittet ikke bruges.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142875</xdr:colOff>
      <xdr:row>0</xdr:row>
      <xdr:rowOff>0</xdr:rowOff>
    </xdr:from>
    <xdr:to>
      <xdr:col>2</xdr:col>
      <xdr:colOff>4650</xdr:colOff>
      <xdr:row>1</xdr:row>
      <xdr:rowOff>19050</xdr:rowOff>
    </xdr:to>
    <xdr:sp macro="" textlink="">
      <xdr:nvSpPr>
        <xdr:cNvPr id="7" name="Venstrepil 6" descr="Venstre navigationsknap">
          <a:hlinkClick xmlns:r="http://schemas.openxmlformats.org/officeDocument/2006/relationships" r:id="rId1" tooltip="Vælg for at navigere til regnearket SPECIFICEREDE UDGIFTER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23850" y="0"/>
          <a:ext cx="900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a" sz="1100">
              <a:solidFill>
                <a:schemeClr val="bg1"/>
              </a:solidFill>
              <a:latin typeface="+mj-lt"/>
            </a:rPr>
            <a:t>FORRIGE</a:t>
          </a:r>
        </a:p>
      </xdr:txBody>
    </xdr:sp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dsnitsværktøj_Betalingsmodtager" xr10:uid="{00000000-0013-0000-FFFF-FFFF01000000}" sourceName="Betalingsmodtager">
  <extLst>
    <x:ext xmlns:x15="http://schemas.microsoft.com/office/spreadsheetml/2010/11/main" uri="{2F2917AC-EB37-4324-AD4E-5DD8C200BD13}">
      <x15:tableSlicerCache tableId="2" column="6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dsnitsværktøj_Anmodet_af" xr10:uid="{00000000-0013-0000-FFFF-FFFF02000000}" sourceName="Efter anmodet af">
  <extLst>
    <x:ext xmlns:x15="http://schemas.microsoft.com/office/spreadsheetml/2010/11/main" uri="{2F2917AC-EB37-4324-AD4E-5DD8C200BD13}">
      <x15:tableSlicerCache tableId="2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dsnitsværktøj_Anmodet_af1" xr10:uid="{00000000-0013-0000-FFFF-FFFF03000000}" sourceName="Efter anmodet af">
  <extLst>
    <x:ext xmlns:x15="http://schemas.microsoft.com/office/spreadsheetml/2010/11/main" uri="{2F2917AC-EB37-4324-AD4E-5DD8C200BD13}">
      <x15:tableSlicerCache tableId="3" column="3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dsnitsværktøj_Betalingsmodtager1" xr10:uid="{00000000-0013-0000-FFFF-FFFF04000000}" sourceName="Betalingsmodtager">
  <extLst>
    <x:ext xmlns:x15="http://schemas.microsoft.com/office/spreadsheetml/2010/11/main" uri="{2F2917AC-EB37-4324-AD4E-5DD8C200BD13}">
      <x15:tableSlicerCache tableId="3" column="6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dsnitsværktøj_Kontotitel" xr10:uid="{00000000-0013-0000-FFFF-FFFF05000000}" sourceName="Kontotitel">
  <extLst>
    <x:ext xmlns:x15="http://schemas.microsoft.com/office/spreadsheetml/2010/11/main" uri="{2F2917AC-EB37-4324-AD4E-5DD8C200BD13}">
      <x15:tableSlicerCache tableId="4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ontotitel" xr10:uid="{00000000-0014-0000-FFFF-FFFF01000000}" cache="Udsnitsværktøj_Kontotitel" caption="Kontotitel" columnCount="7" style="Udsnitsværktøj for oversigt over månedlige udgifter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Betalingsmodtager" xr10:uid="{00000000-0014-0000-FFFF-FFFF02000000}" cache="Udsnitsværktøj_Betalingsmodtager" caption="Betalingsmodtager" columnCount="3" style="Udsnitsværktøj for specificerede udgifter" rowHeight="225425"/>
  <slicer name="Efter anmodet af" xr10:uid="{00000000-0014-0000-FFFF-FFFF03000000}" cache="Udsnitsværktøj_Anmodet_af" caption="Efter anmodet af" columnCount="3" style="Udsnitsværktøj for specificerede udgifter" rowHeight="225425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modet af 1" xr10:uid="{00000000-0014-0000-FFFF-FFFF04000000}" cache="Udsnitsværktøj_Anmodet_af1" caption="Efter anmodet af" columnCount="3" style="Udsnitsværktøj for velgørenhed og sponsorater" rowHeight="225425"/>
  <slicer name="Betalingsmodtager 1" xr10:uid="{00000000-0014-0000-FFFF-FFFF05000000}" cache="Udsnitsværktøj_Betalingsmodtager1" caption="Betalingsmodtager" columnCount="3" style="Udsnitsværktøj for velgørenhed og sponsorater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ÅrTilDagsDatoTabel" displayName="ÅrTilDagsDatoTabel" ref="B4:G17" totalsRowCount="1">
  <autoFilter ref="B4:G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Kode for regnskabsbog" totalsRowLabel="Total" dataDxfId="49" totalsRowDxfId="48"/>
    <tableColumn id="2" xr3:uid="{00000000-0010-0000-0000-000002000000}" name="Kontotitel" totalsRowDxfId="47"/>
    <tableColumn id="3" xr3:uid="{00000000-0010-0000-0000-000003000000}" name="Faktisk" totalsRowFunction="sum" dataDxfId="46" totalsRowDxfId="45">
      <calculatedColumnFormula>SUMIF(OversigtOverMånedligeUdgifter[Kode for regnskabsbog],ÅrTilDagsDatoTabel[[#This Row],[Kode for regnskabsbog]],OversigtOverMånedligeUdgifter[Total])</calculatedColumnFormula>
    </tableColumn>
    <tableColumn id="4" xr3:uid="{00000000-0010-0000-0000-000004000000}" name="Budget" totalsRowFunction="sum" dataDxfId="44" totalsRowDxfId="43"/>
    <tableColumn id="5" xr3:uid="{00000000-0010-0000-0000-000005000000}" name="Tilbageværende Kr." totalsRowFunction="sum" dataDxfId="42" totalsRowDxfId="41">
      <calculatedColumnFormula>IF(ÅrTilDagsDatoTabel[[#This Row],[Budget]]="","",ÅrTilDagsDatoTabel[[#This Row],[Budget]]-ÅrTilDagsDatoTabel[[#This Row],[Faktisk]])</calculatedColumnFormula>
    </tableColumn>
    <tableColumn id="6" xr3:uid="{00000000-0010-0000-0000-000006000000}" name="Tilbageværende %" totalsRowFunction="custom" dataDxfId="40" totalsRowDxfId="39">
      <calculatedColumnFormula>IFERROR(ÅrTilDagsDatoTabel[[#This Row],[Tilbageværende Kr.]]/ÅrTilDagsDatoTabel[[#This Row],[Budget]],"")</calculatedColumnFormula>
      <totalsRowFormula>ÅrTilDagsDatoTabel[[#Totals],[Tilbageværende Kr.]]/ÅrTilDagsDatoTabel[[#Totals],[Budget]]</totalsRowFormula>
    </tableColumn>
  </tableColumns>
  <tableStyleInfo name="Budgetoversigt For Perioden" showFirstColumn="0" showLastColumn="0" showRowStripes="1" showColumnStripes="0"/>
  <extLst>
    <ext xmlns:x14="http://schemas.microsoft.com/office/spreadsheetml/2009/9/main" uri="{504A1905-F514-4f6f-8877-14C23A59335A}">
      <x14:table altTextSummary="Angiv Kode for regnskabsbog, Kontotitel og Budget i denne tabel. Faktiske og udestående værdier og procentsatser beregnes automatisk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OversigtOverMånedligeUdgifter" displayName="OversigtOverMånedligeUdgifter" ref="B5:Q18" totalsRowCount="1">
  <autoFilter ref="B5:Q17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6">
    <tableColumn id="1" xr3:uid="{00000000-0010-0000-0100-000001000000}" name="Kode for regnskabsbog" totalsRowLabel="Total" dataDxfId="38" totalsRowDxfId="37"/>
    <tableColumn id="2" xr3:uid="{00000000-0010-0000-0100-000002000000}" name="Kontotitel" totalsRowDxfId="36"/>
    <tableColumn id="3" xr3:uid="{00000000-0010-0000-0100-000003000000}" name="Januar" totalsRowFunction="sum" dataDxfId="35" totalsRowDxfId="34">
      <calculatedColumnFormula>SUMIFS(SpecificeredeUdgifter[Checkbeløb],SpecificeredeUdgifter[Kode for regnskabsbog],OversigtOverMånedligeUdgifter[[#This Row],[Kode for regnskabsbog]],SpecificeredeUdgifter[Fakturadato],"&gt;="&amp;D$3,SpecificeredeUdgifter[Fakturadato],"&lt;="&amp;D$4)+SUMIFS(Andet[Checkbeløb],Andet[Kode for regnskabsbog],OversigtOverMånedligeUdgifter[[#This Row],[Kode for regnskabsbog]],Andet[Anmodning om datotjek påbegyndt],"&gt;="&amp;DATEVALUE(" 1- "&amp;OversigtOverMånedligeUdgifter[[#Headers],[Januar]]&amp;_xlfn.SINGLE(_ÅR)),Andet[Anmodning om datotjek påbegyndt],"&lt;="&amp;D$4)</calculatedColumnFormula>
    </tableColumn>
    <tableColumn id="4" xr3:uid="{00000000-0010-0000-0100-000004000000}" name="Februar" totalsRowFunction="sum" dataDxfId="33" totalsRowDxfId="32">
      <calculatedColumnFormula>SUMIFS(SpecificeredeUdgifter[Checkbeløb],SpecificeredeUdgifter[Kode for regnskabsbog],OversigtOverMånedligeUdgifter[[#This Row],[Kode for regnskabsbog]],SpecificeredeUdgifter[Fakturadato],"&gt;="&amp;E$3,SpecificeredeUdgifter[Fakturadato],"&lt;="&amp;E$4)+SUMIFS(Andet[Checkbeløb],Andet[Kode for regnskabsbog],OversigtOverMånedligeUdgifter[[#This Row],[Kode for regnskabsbog]],Andet[Anmodning om datotjek påbegyndt],"&gt;="&amp;DATEVALUE(" 1- "&amp;OversigtOverMånedligeUdgifter[[#Headers],[Februar]]&amp;_xlfn.SINGLE(_ÅR)),Andet[Anmodning om datotjek påbegyndt],"&lt;="&amp;E$4)</calculatedColumnFormula>
    </tableColumn>
    <tableColumn id="5" xr3:uid="{00000000-0010-0000-0100-000005000000}" name="Marts" totalsRowFunction="sum" dataDxfId="31" totalsRowDxfId="30">
      <calculatedColumnFormula>SUMIFS(SpecificeredeUdgifter[Checkbeløb],SpecificeredeUdgifter[Kode for regnskabsbog],OversigtOverMånedligeUdgifter[[#This Row],[Kode for regnskabsbog]],SpecificeredeUdgifter[Fakturadato],"&gt;="&amp;F$3,SpecificeredeUdgifter[Fakturadato],"&lt;="&amp;F$4)+SUMIFS(Andet[Checkbeløb],Andet[Kode for regnskabsbog],OversigtOverMånedligeUdgifter[[#This Row],[Kode for regnskabsbog]],Andet[Anmodning om datotjek påbegyndt],"&gt;="&amp;DATEVALUE(" 1- "&amp;OversigtOverMånedligeUdgifter[[#Headers],[Marts]]&amp;_xlfn.SINGLE(_ÅR)),Andet[Anmodning om datotjek påbegyndt],"&lt;="&amp;F$4)</calculatedColumnFormula>
    </tableColumn>
    <tableColumn id="6" xr3:uid="{00000000-0010-0000-0100-000006000000}" name="April" totalsRowFunction="sum" dataDxfId="29" totalsRowDxfId="28">
      <calculatedColumnFormula>SUMIFS(SpecificeredeUdgifter[Checkbeløb],SpecificeredeUdgifter[Kode for regnskabsbog],OversigtOverMånedligeUdgifter[[#This Row],[Kode for regnskabsbog]],SpecificeredeUdgifter[Fakturadato],"&gt;="&amp;G$3,SpecificeredeUdgifter[Fakturadato],"&lt;="&amp;G$4)+SUMIFS(Andet[Checkbeløb],Andet[Kode for regnskabsbog],OversigtOverMånedligeUdgifter[[#This Row],[Kode for regnskabsbog]],Andet[Anmodning om datotjek påbegyndt],"&gt;="&amp;DATEVALUE(" 1- "&amp;OversigtOverMånedligeUdgifter[[#Headers],[April]]&amp;_xlfn.SINGLE(_ÅR)),Andet[Anmodning om datotjek påbegyndt],"&lt;="&amp;G$4)</calculatedColumnFormula>
    </tableColumn>
    <tableColumn id="7" xr3:uid="{00000000-0010-0000-0100-000007000000}" name="Maj" totalsRowFunction="sum" dataDxfId="27" totalsRowDxfId="26">
      <calculatedColumnFormula>SUMIFS(SpecificeredeUdgifter[Checkbeløb],SpecificeredeUdgifter[Kode for regnskabsbog],OversigtOverMånedligeUdgifter[[#This Row],[Kode for regnskabsbog]],SpecificeredeUdgifter[Fakturadato],"&gt;="&amp;H$3,SpecificeredeUdgifter[Fakturadato],"&lt;="&amp;H$4)+SUMIFS(Andet[Checkbeløb],Andet[Kode for regnskabsbog],OversigtOverMånedligeUdgifter[[#This Row],[Kode for regnskabsbog]],Andet[Anmodning om datotjek påbegyndt],"&gt;="&amp;DATEVALUE(" 1- "&amp;OversigtOverMånedligeUdgifter[[#Headers],[Maj]]&amp;_xlfn.SINGLE(_ÅR)),Andet[Anmodning om datotjek påbegyndt],"&lt;="&amp;H$4)</calculatedColumnFormula>
    </tableColumn>
    <tableColumn id="8" xr3:uid="{00000000-0010-0000-0100-000008000000}" name="Juni" totalsRowFunction="sum" dataDxfId="25" totalsRowDxfId="24">
      <calculatedColumnFormula>SUMIFS(SpecificeredeUdgifter[Checkbeløb],SpecificeredeUdgifter[Kode for regnskabsbog],OversigtOverMånedligeUdgifter[[#This Row],[Kode for regnskabsbog]],SpecificeredeUdgifter[Fakturadato],"&gt;="&amp;I$3,SpecificeredeUdgifter[Fakturadato],"&lt;="&amp;I$4)+SUMIFS(Andet[Checkbeløb],Andet[Kode for regnskabsbog],OversigtOverMånedligeUdgifter[[#This Row],[Kode for regnskabsbog]],Andet[Anmodning om datotjek påbegyndt],"&gt;="&amp;DATEVALUE(" 1- "&amp;OversigtOverMånedligeUdgifter[[#Headers],[Juni]]&amp;_xlfn.SINGLE(_ÅR)),Andet[Anmodning om datotjek påbegyndt],"&lt;="&amp;I$4)</calculatedColumnFormula>
    </tableColumn>
    <tableColumn id="9" xr3:uid="{00000000-0010-0000-0100-000009000000}" name="Juli" totalsRowFunction="sum" dataDxfId="23" totalsRowDxfId="22">
      <calculatedColumnFormula>SUMIFS(SpecificeredeUdgifter[Checkbeløb],SpecificeredeUdgifter[Kode for regnskabsbog],OversigtOverMånedligeUdgifter[[#This Row],[Kode for regnskabsbog]],SpecificeredeUdgifter[Fakturadato],"&gt;="&amp;J$3,SpecificeredeUdgifter[Fakturadato],"&lt;="&amp;J$4)+SUMIFS(Andet[Checkbeløb],Andet[Kode for regnskabsbog],OversigtOverMånedligeUdgifter[[#This Row],[Kode for regnskabsbog]],Andet[Anmodning om datotjek påbegyndt],"&gt;="&amp;DATEVALUE(" 1- "&amp;OversigtOverMånedligeUdgifter[[#Headers],[Juli]]&amp;_xlfn.SINGLE(_ÅR)),Andet[Anmodning om datotjek påbegyndt],"&lt;="&amp;J$4)</calculatedColumnFormula>
    </tableColumn>
    <tableColumn id="10" xr3:uid="{00000000-0010-0000-0100-00000A000000}" name="August" totalsRowFunction="sum" dataDxfId="21" totalsRowDxfId="20">
      <calculatedColumnFormula>SUMIFS(SpecificeredeUdgifter[Checkbeløb],SpecificeredeUdgifter[Kode for regnskabsbog],OversigtOverMånedligeUdgifter[[#This Row],[Kode for regnskabsbog]],SpecificeredeUdgifter[Fakturadato],"&gt;="&amp;K$3,SpecificeredeUdgifter[Fakturadato],"&lt;="&amp;K$4)+SUMIFS(Andet[Checkbeløb],Andet[Kode for regnskabsbog],OversigtOverMånedligeUdgifter[[#This Row],[Kode for regnskabsbog]],Andet[Anmodning om datotjek påbegyndt],"&gt;="&amp;DATEVALUE(" 1- "&amp;OversigtOverMånedligeUdgifter[[#Headers],[August]]&amp;_xlfn.SINGLE(_ÅR)),Andet[Anmodning om datotjek påbegyndt],"&lt;="&amp;K$4)</calculatedColumnFormula>
    </tableColumn>
    <tableColumn id="11" xr3:uid="{00000000-0010-0000-0100-00000B000000}" name="September" totalsRowFunction="sum" dataDxfId="19" totalsRowDxfId="18">
      <calculatedColumnFormula>SUMIFS(SpecificeredeUdgifter[Checkbeløb],SpecificeredeUdgifter[Kode for regnskabsbog],OversigtOverMånedligeUdgifter[[#This Row],[Kode for regnskabsbog]],SpecificeredeUdgifter[Fakturadato],"&gt;="&amp;L$3,SpecificeredeUdgifter[Fakturadato],"&lt;="&amp;L$4)+SUMIFS(Andet[Checkbeløb],Andet[Kode for regnskabsbog],OversigtOverMånedligeUdgifter[[#This Row],[Kode for regnskabsbog]],Andet[Anmodning om datotjek påbegyndt],"&gt;="&amp;DATEVALUE(" 1- "&amp;OversigtOverMånedligeUdgifter[[#Headers],[September]]&amp;_xlfn.SINGLE(_ÅR)),Andet[Anmodning om datotjek påbegyndt],"&lt;="&amp;L$4)</calculatedColumnFormula>
    </tableColumn>
    <tableColumn id="12" xr3:uid="{00000000-0010-0000-0100-00000C000000}" name="Oktober" totalsRowFunction="sum" dataDxfId="17" totalsRowDxfId="16">
      <calculatedColumnFormula>SUMIFS(SpecificeredeUdgifter[Checkbeløb],SpecificeredeUdgifter[Kode for regnskabsbog],OversigtOverMånedligeUdgifter[[#This Row],[Kode for regnskabsbog]],SpecificeredeUdgifter[Fakturadato],"&gt;="&amp;M$3,SpecificeredeUdgifter[Fakturadato],"&lt;="&amp;M$4)+SUMIFS(Andet[Checkbeløb],Andet[Kode for regnskabsbog],OversigtOverMånedligeUdgifter[[#This Row],[Kode for regnskabsbog]],Andet[Anmodning om datotjek påbegyndt],"&gt;="&amp;DATEVALUE(" 1- "&amp;OversigtOverMånedligeUdgifter[[#Headers],[Oktober]]&amp;_xlfn.SINGLE(_ÅR)),Andet[Anmodning om datotjek påbegyndt],"&lt;="&amp;M$4)</calculatedColumnFormula>
    </tableColumn>
    <tableColumn id="13" xr3:uid="{00000000-0010-0000-0100-00000D000000}" name="November" totalsRowFunction="sum" dataDxfId="15" totalsRowDxfId="14">
      <calculatedColumnFormula>SUMIFS(SpecificeredeUdgifter[Checkbeløb],SpecificeredeUdgifter[Kode for regnskabsbog],OversigtOverMånedligeUdgifter[[#This Row],[Kode for regnskabsbog]],SpecificeredeUdgifter[Fakturadato],"&gt;="&amp;N$3,SpecificeredeUdgifter[Fakturadato],"&lt;="&amp;N$4)+SUMIFS(Andet[Checkbeløb],Andet[Kode for regnskabsbog],OversigtOverMånedligeUdgifter[[#This Row],[Kode for regnskabsbog]],Andet[Anmodning om datotjek påbegyndt],"&gt;="&amp;DATEVALUE(" 1- "&amp;OversigtOverMånedligeUdgifter[[#Headers],[November]]&amp;_xlfn.SINGLE(_ÅR)),Andet[Anmodning om datotjek påbegyndt],"&lt;="&amp;N$4)</calculatedColumnFormula>
    </tableColumn>
    <tableColumn id="14" xr3:uid="{00000000-0010-0000-0100-00000E000000}" name="December" totalsRowFunction="sum" dataDxfId="13" totalsRowDxfId="12">
      <calculatedColumnFormula>SUMIFS(SpecificeredeUdgifter[Checkbeløb],SpecificeredeUdgifter[Kode for regnskabsbog],OversigtOverMånedligeUdgifter[[#This Row],[Kode for regnskabsbog]],SpecificeredeUdgifter[Fakturadato],"&gt;="&amp;O$3,SpecificeredeUdgifter[Fakturadato],"&lt;="&amp;O$4)+SUMIFS(Andet[Checkbeløb],Andet[Kode for regnskabsbog],OversigtOverMånedligeUdgifter[[#This Row],[Kode for regnskabsbog]],Andet[Anmodning om datotjek påbegyndt],"&gt;="&amp;DATEVALUE(" 1- "&amp;OversigtOverMånedligeUdgifter[[#Headers],[December]]&amp;_xlfn.SINGLE(_ÅR)),Andet[Anmodning om datotjek påbegyndt],"&lt;="&amp;O$4)</calculatedColumnFormula>
    </tableColumn>
    <tableColumn id="15" xr3:uid="{00000000-0010-0000-0100-00000F000000}" name="Total" totalsRowFunction="sum" dataDxfId="11" totalsRowDxfId="10">
      <calculatedColumnFormula>SUM(OversigtOverMånedligeUdgifter[[#This Row],[Januar]:[December]])</calculatedColumnFormula>
    </tableColumn>
    <tableColumn id="16" xr3:uid="{00000000-0010-0000-0100-000010000000}" name=" " dataDxfId="9" totalsRowDxfId="8"/>
  </tableColumns>
  <tableStyleInfo name="Månedlig Udgiftsoversigt" showFirstColumn="0" showLastColumn="0" showRowStripes="1" showColumnStripes="0"/>
  <extLst>
    <ext xmlns:x14="http://schemas.microsoft.com/office/spreadsheetml/2009/9/main" uri="{504A1905-F514-4f6f-8877-14C23A59335A}">
      <x14:table altTextSummary="Angiv Kode for regnskabsbog og Kontotitel i denne tabel. Beløb for hver måned og Totaler beregnes automatisk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SpecificeredeUdgifter" displayName="SpecificeredeUdgifter" ref="B4:J6">
  <autoFilter ref="B4:J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200-000001000000}" name="Kode for regnskabsbog" totalsRowLabel="Total" dataDxfId="7" totalsRowDxfId="6" dataCellStyle="Komma"/>
    <tableColumn id="2" xr3:uid="{00000000-0010-0000-0200-000002000000}" name="Fakturadato" totalsRowDxfId="5" dataCellStyle="Dato"/>
    <tableColumn id="3" xr3:uid="{00000000-0010-0000-0200-000003000000}" name="Fakturanummer" dataCellStyle="Komma"/>
    <tableColumn id="4" xr3:uid="{00000000-0010-0000-0200-000004000000}" name="Efter anmodet af"/>
    <tableColumn id="5" xr3:uid="{00000000-0010-0000-0200-000005000000}" name="Checkbeløb" dataCellStyle="Valuta [0]"/>
    <tableColumn id="6" xr3:uid="{00000000-0010-0000-0200-000006000000}" name="Betalingsmodtager"/>
    <tableColumn id="7" xr3:uid="{00000000-0010-0000-0200-000007000000}" name="Check brugt til"/>
    <tableColumn id="8" xr3:uid="{00000000-0010-0000-0200-000008000000}" name="Distributionsmetode"/>
    <tableColumn id="9" xr3:uid="{00000000-0010-0000-0200-000009000000}" name="Fildato:" totalsRowFunction="count" totalsRowDxfId="4" dataCellStyle="Dato"/>
  </tableColumns>
  <tableStyleInfo name="Specificerede Udgifter" showFirstColumn="0" showLastColumn="0" showRowStripes="1" showColumnStripes="0"/>
  <extLst>
    <ext xmlns:x14="http://schemas.microsoft.com/office/spreadsheetml/2009/9/main" uri="{504A1905-F514-4f6f-8877-14C23A59335A}">
      <x14:table altTextSummary="Enter G/L code and related information.  Check amounts on this table will drive the monthly expenses summary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Andet" displayName="Andet" ref="B4:L6">
  <autoFilter ref="B4:L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Kode for regnskabsbog" totalsRowLabel="Total" dataDxfId="3" totalsRowDxfId="2" dataCellStyle="Komma"/>
    <tableColumn id="2" xr3:uid="{00000000-0010-0000-0300-000002000000}" name="Anmodning om datotjek påbegyndt" totalsRowDxfId="1" dataCellStyle="Dato"/>
    <tableColumn id="3" xr3:uid="{00000000-0010-0000-0300-000003000000}" name="Efter anmodet af"/>
    <tableColumn id="4" xr3:uid="{00000000-0010-0000-0300-000004000000}" name="Checkbeløb" dataCellStyle="Valuta [0]"/>
    <tableColumn id="5" xr3:uid="{00000000-0010-0000-0300-000005000000}" name="Forrige års indskud" dataCellStyle="Valuta [0]"/>
    <tableColumn id="6" xr3:uid="{00000000-0010-0000-0300-000006000000}" name="Betalingsmodtager"/>
    <tableColumn id="7" xr3:uid="{00000000-0010-0000-0300-000007000000}" name="Brugt til"/>
    <tableColumn id="8" xr3:uid="{00000000-0010-0000-0300-000008000000}" name="Godkendt af"/>
    <tableColumn id="9" xr3:uid="{00000000-0010-0000-0300-000009000000}" name="Kategori"/>
    <tableColumn id="10" xr3:uid="{00000000-0010-0000-0300-00000A000000}" name="Distributionsmetode"/>
    <tableColumn id="11" xr3:uid="{00000000-0010-0000-0300-00000B000000}" name="Fildato:" totalsRowFunction="count" totalsRowDxfId="0" dataCellStyle="Dato"/>
  </tableColumns>
  <tableStyleInfo name="Velgørenhed Og Sponsorater" showFirstColumn="0" showLastColumn="0" showRowStripes="1" showColumnStripes="0"/>
  <extLst>
    <ext xmlns:x14="http://schemas.microsoft.com/office/spreadsheetml/2009/9/main" uri="{504A1905-F514-4f6f-8877-14C23A59335A}">
      <x14:table altTextSummary="Angiv Kode for regnskabsbog, Dato for påbegyndelse af checkanmodning, Anmodet af, Betalingsmodtagernavne, Checkbeløb, Brugt på, Forrige års indskud, Distributionsmetode og Fildato i denne tabel"/>
    </ext>
  </extLst>
</table>
</file>

<file path=xl/theme/theme1.xml><?xml version="1.0" encoding="utf-8"?>
<a:theme xmlns:a="http://schemas.openxmlformats.org/drawingml/2006/main" name="Office Theme">
  <a:themeElements>
    <a:clrScheme name="General ledger">
      <a:dk1>
        <a:srgbClr val="3F3F3F"/>
      </a:dk1>
      <a:lt1>
        <a:srgbClr val="FFFFFF"/>
      </a:lt1>
      <a:dk2>
        <a:srgbClr val="23070B"/>
      </a:dk2>
      <a:lt2>
        <a:srgbClr val="F4F1E7"/>
      </a:lt2>
      <a:accent1>
        <a:srgbClr val="F9AC1E"/>
      </a:accent1>
      <a:accent2>
        <a:srgbClr val="7AB88E"/>
      </a:accent2>
      <a:accent3>
        <a:srgbClr val="F48C59"/>
      </a:accent3>
      <a:accent4>
        <a:srgbClr val="70A8B0"/>
      </a:accent4>
      <a:accent5>
        <a:srgbClr val="F7913D"/>
      </a:accent5>
      <a:accent6>
        <a:srgbClr val="935961"/>
      </a:accent6>
      <a:hlink>
        <a:srgbClr val="70A8B0"/>
      </a:hlink>
      <a:folHlink>
        <a:srgbClr val="967DA7"/>
      </a:folHlink>
    </a:clrScheme>
    <a:fontScheme name="General ledger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B1:G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5.5703125" customWidth="1"/>
    <col min="3" max="3" width="23.5703125" customWidth="1"/>
    <col min="4" max="5" width="18.140625" customWidth="1"/>
    <col min="6" max="6" width="20.42578125" customWidth="1"/>
    <col min="7" max="7" width="21.140625" customWidth="1"/>
    <col min="8" max="8" width="2.7109375" customWidth="1"/>
  </cols>
  <sheetData>
    <row r="1" spans="2:7" ht="15" customHeight="1" x14ac:dyDescent="0.25">
      <c r="B1" s="5" t="s">
        <v>0</v>
      </c>
    </row>
    <row r="2" spans="2:7" ht="30" customHeight="1" thickBot="1" x14ac:dyDescent="0.4">
      <c r="B2" s="23" t="s">
        <v>1</v>
      </c>
      <c r="C2" s="23"/>
      <c r="D2" s="23"/>
      <c r="E2" s="23"/>
      <c r="F2" s="2" t="s">
        <v>18</v>
      </c>
      <c r="G2" s="3">
        <f ca="1">YEAR(TODAY())</f>
        <v>2019</v>
      </c>
    </row>
    <row r="3" spans="2:7" ht="15" customHeight="1" thickTop="1" x14ac:dyDescent="0.25"/>
    <row r="4" spans="2:7" ht="30" customHeight="1" x14ac:dyDescent="0.25">
      <c r="B4" s="7" t="s">
        <v>2</v>
      </c>
      <c r="C4" s="7" t="s">
        <v>3</v>
      </c>
      <c r="D4" s="7" t="s">
        <v>16</v>
      </c>
      <c r="E4" s="7" t="s">
        <v>17</v>
      </c>
      <c r="F4" s="7" t="s">
        <v>71</v>
      </c>
      <c r="G4" s="7" t="s">
        <v>19</v>
      </c>
    </row>
    <row r="5" spans="2:7" ht="30" customHeight="1" x14ac:dyDescent="0.25">
      <c r="B5" s="15">
        <v>1000</v>
      </c>
      <c r="C5" s="7" t="s">
        <v>4</v>
      </c>
      <c r="D5" s="16">
        <f ca="1">SUMIF(OversigtOverMånedligeUdgifter[Kode for regnskabsbog],ÅrTilDagsDatoTabel[[#This Row],[Kode for regnskabsbog]],OversigtOverMånedligeUdgifter[Total])</f>
        <v>0</v>
      </c>
      <c r="E5" s="16">
        <v>100000</v>
      </c>
      <c r="F5" s="16">
        <f ca="1">IF(ÅrTilDagsDatoTabel[[#This Row],[Budget]]="","",ÅrTilDagsDatoTabel[[#This Row],[Budget]]-ÅrTilDagsDatoTabel[[#This Row],[Faktisk]])</f>
        <v>100000</v>
      </c>
      <c r="G5" s="18">
        <f ca="1">IFERROR(ÅrTilDagsDatoTabel[[#This Row],[Tilbageværende Kr.]]/ÅrTilDagsDatoTabel[[#This Row],[Budget]],"")</f>
        <v>1</v>
      </c>
    </row>
    <row r="6" spans="2:7" ht="30" customHeight="1" x14ac:dyDescent="0.25">
      <c r="B6" s="15">
        <v>2000</v>
      </c>
      <c r="C6" s="7" t="s">
        <v>5</v>
      </c>
      <c r="D6" s="16">
        <f ca="1">SUMIF(OversigtOverMånedligeUdgifter[Kode for regnskabsbog],ÅrTilDagsDatoTabel[[#This Row],[Kode for regnskabsbog]],OversigtOverMånedligeUdgifter[Total])</f>
        <v>0</v>
      </c>
      <c r="E6" s="16">
        <v>100000</v>
      </c>
      <c r="F6" s="16">
        <f ca="1">IF(ÅrTilDagsDatoTabel[[#This Row],[Budget]]="","",ÅrTilDagsDatoTabel[[#This Row],[Budget]]-ÅrTilDagsDatoTabel[[#This Row],[Faktisk]])</f>
        <v>100000</v>
      </c>
      <c r="G6" s="18">
        <f ca="1">IFERROR(ÅrTilDagsDatoTabel[[#This Row],[Tilbageværende Kr.]]/ÅrTilDagsDatoTabel[[#This Row],[Budget]],"")</f>
        <v>1</v>
      </c>
    </row>
    <row r="7" spans="2:7" ht="30" customHeight="1" x14ac:dyDescent="0.25">
      <c r="B7" s="15">
        <v>3000</v>
      </c>
      <c r="C7" s="7" t="s">
        <v>6</v>
      </c>
      <c r="D7" s="16">
        <f ca="1">SUMIF(OversigtOverMånedligeUdgifter[Kode for regnskabsbog],ÅrTilDagsDatoTabel[[#This Row],[Kode for regnskabsbog]],OversigtOverMånedligeUdgifter[Total])</f>
        <v>0</v>
      </c>
      <c r="E7" s="16">
        <v>100000</v>
      </c>
      <c r="F7" s="16">
        <f ca="1">IF(ÅrTilDagsDatoTabel[[#This Row],[Budget]]="","",ÅrTilDagsDatoTabel[[#This Row],[Budget]]-ÅrTilDagsDatoTabel[[#This Row],[Faktisk]])</f>
        <v>100000</v>
      </c>
      <c r="G7" s="18">
        <f ca="1">IFERROR(ÅrTilDagsDatoTabel[[#This Row],[Tilbageværende Kr.]]/ÅrTilDagsDatoTabel[[#This Row],[Budget]],"")</f>
        <v>1</v>
      </c>
    </row>
    <row r="8" spans="2:7" ht="30" customHeight="1" x14ac:dyDescent="0.25">
      <c r="B8" s="15">
        <v>4000</v>
      </c>
      <c r="C8" s="7" t="s">
        <v>7</v>
      </c>
      <c r="D8" s="16">
        <f ca="1">SUMIF(OversigtOverMånedligeUdgifter[Kode for regnskabsbog],ÅrTilDagsDatoTabel[[#This Row],[Kode for regnskabsbog]],OversigtOverMånedligeUdgifter[Total])</f>
        <v>0</v>
      </c>
      <c r="E8" s="16">
        <v>100000</v>
      </c>
      <c r="F8" s="16">
        <f ca="1">IF(ÅrTilDagsDatoTabel[[#This Row],[Budget]]="","",ÅrTilDagsDatoTabel[[#This Row],[Budget]]-ÅrTilDagsDatoTabel[[#This Row],[Faktisk]])</f>
        <v>100000</v>
      </c>
      <c r="G8" s="18">
        <f ca="1">IFERROR(ÅrTilDagsDatoTabel[[#This Row],[Tilbageværende Kr.]]/ÅrTilDagsDatoTabel[[#This Row],[Budget]],"")</f>
        <v>1</v>
      </c>
    </row>
    <row r="9" spans="2:7" ht="30" customHeight="1" x14ac:dyDescent="0.25">
      <c r="B9" s="15">
        <v>5000</v>
      </c>
      <c r="C9" s="7" t="s">
        <v>8</v>
      </c>
      <c r="D9" s="16">
        <f ca="1">SUMIF(OversigtOverMånedligeUdgifter[Kode for regnskabsbog],ÅrTilDagsDatoTabel[[#This Row],[Kode for regnskabsbog]],OversigtOverMånedligeUdgifter[Total])</f>
        <v>0</v>
      </c>
      <c r="E9" s="16">
        <v>50000</v>
      </c>
      <c r="F9" s="16">
        <f ca="1">IF(ÅrTilDagsDatoTabel[[#This Row],[Budget]]="","",ÅrTilDagsDatoTabel[[#This Row],[Budget]]-ÅrTilDagsDatoTabel[[#This Row],[Faktisk]])</f>
        <v>50000</v>
      </c>
      <c r="G9" s="18">
        <f ca="1">IFERROR(ÅrTilDagsDatoTabel[[#This Row],[Tilbageværende Kr.]]/ÅrTilDagsDatoTabel[[#This Row],[Budget]],"")</f>
        <v>1</v>
      </c>
    </row>
    <row r="10" spans="2:7" ht="30" customHeight="1" x14ac:dyDescent="0.25">
      <c r="B10" s="15">
        <v>6000</v>
      </c>
      <c r="C10" s="7" t="s">
        <v>9</v>
      </c>
      <c r="D10" s="16">
        <f ca="1">SUMIF(OversigtOverMånedligeUdgifter[Kode for regnskabsbog],ÅrTilDagsDatoTabel[[#This Row],[Kode for regnskabsbog]],OversigtOverMånedligeUdgifter[Total])</f>
        <v>0</v>
      </c>
      <c r="E10" s="16">
        <v>25000</v>
      </c>
      <c r="F10" s="16">
        <f ca="1">IF(ÅrTilDagsDatoTabel[[#This Row],[Budget]]="","",ÅrTilDagsDatoTabel[[#This Row],[Budget]]-ÅrTilDagsDatoTabel[[#This Row],[Faktisk]])</f>
        <v>25000</v>
      </c>
      <c r="G10" s="18">
        <f ca="1">IFERROR(ÅrTilDagsDatoTabel[[#This Row],[Tilbageværende Kr.]]/ÅrTilDagsDatoTabel[[#This Row],[Budget]],"")</f>
        <v>1</v>
      </c>
    </row>
    <row r="11" spans="2:7" ht="30" customHeight="1" x14ac:dyDescent="0.25">
      <c r="B11" s="15">
        <v>7000</v>
      </c>
      <c r="C11" s="7" t="s">
        <v>10</v>
      </c>
      <c r="D11" s="16">
        <f ca="1">SUMIF(OversigtOverMånedligeUdgifter[Kode for regnskabsbog],ÅrTilDagsDatoTabel[[#This Row],[Kode for regnskabsbog]],OversigtOverMånedligeUdgifter[Total])</f>
        <v>0</v>
      </c>
      <c r="E11" s="16">
        <v>75000</v>
      </c>
      <c r="F11" s="16">
        <f ca="1">IF(ÅrTilDagsDatoTabel[[#This Row],[Budget]]="","",ÅrTilDagsDatoTabel[[#This Row],[Budget]]-ÅrTilDagsDatoTabel[[#This Row],[Faktisk]])</f>
        <v>75000</v>
      </c>
      <c r="G11" s="18">
        <f ca="1">IFERROR(ÅrTilDagsDatoTabel[[#This Row],[Tilbageværende Kr.]]/ÅrTilDagsDatoTabel[[#This Row],[Budget]],"")</f>
        <v>1</v>
      </c>
    </row>
    <row r="12" spans="2:7" ht="30" customHeight="1" x14ac:dyDescent="0.25">
      <c r="B12" s="15">
        <v>8000</v>
      </c>
      <c r="C12" s="7" t="s">
        <v>11</v>
      </c>
      <c r="D12" s="16">
        <f ca="1">SUMIF(OversigtOverMånedligeUdgifter[Kode for regnskabsbog],ÅrTilDagsDatoTabel[[#This Row],[Kode for regnskabsbog]],OversigtOverMånedligeUdgifter[Total])</f>
        <v>0</v>
      </c>
      <c r="E12" s="16">
        <v>65000</v>
      </c>
      <c r="F12" s="16">
        <f ca="1">IF(ÅrTilDagsDatoTabel[[#This Row],[Budget]]="","",ÅrTilDagsDatoTabel[[#This Row],[Budget]]-ÅrTilDagsDatoTabel[[#This Row],[Faktisk]])</f>
        <v>65000</v>
      </c>
      <c r="G12" s="18">
        <f ca="1">IFERROR(ÅrTilDagsDatoTabel[[#This Row],[Tilbageværende Kr.]]/ÅrTilDagsDatoTabel[[#This Row],[Budget]],"")</f>
        <v>1</v>
      </c>
    </row>
    <row r="13" spans="2:7" ht="30" customHeight="1" x14ac:dyDescent="0.25">
      <c r="B13" s="15">
        <v>9000</v>
      </c>
      <c r="C13" s="7" t="s">
        <v>12</v>
      </c>
      <c r="D13" s="16">
        <f ca="1">SUMIF(OversigtOverMånedligeUdgifter[Kode for regnskabsbog],ÅrTilDagsDatoTabel[[#This Row],[Kode for regnskabsbog]],OversigtOverMånedligeUdgifter[Total])</f>
        <v>0</v>
      </c>
      <c r="E13" s="16">
        <v>125000</v>
      </c>
      <c r="F13" s="16">
        <f ca="1">IF(ÅrTilDagsDatoTabel[[#This Row],[Budget]]="","",ÅrTilDagsDatoTabel[[#This Row],[Budget]]-ÅrTilDagsDatoTabel[[#This Row],[Faktisk]])</f>
        <v>125000</v>
      </c>
      <c r="G13" s="18">
        <f ca="1">IFERROR(ÅrTilDagsDatoTabel[[#This Row],[Tilbageværende Kr.]]/ÅrTilDagsDatoTabel[[#This Row],[Budget]],"")</f>
        <v>1</v>
      </c>
    </row>
    <row r="14" spans="2:7" ht="30" customHeight="1" x14ac:dyDescent="0.25">
      <c r="B14" s="15">
        <v>10000</v>
      </c>
      <c r="C14" s="7" t="s">
        <v>13</v>
      </c>
      <c r="D14" s="16">
        <f ca="1">SUMIF(OversigtOverMånedligeUdgifter[Kode for regnskabsbog],ÅrTilDagsDatoTabel[[#This Row],[Kode for regnskabsbog]],OversigtOverMånedligeUdgifter[Total])</f>
        <v>0</v>
      </c>
      <c r="E14" s="16">
        <v>100000</v>
      </c>
      <c r="F14" s="16">
        <f ca="1">IF(ÅrTilDagsDatoTabel[[#This Row],[Budget]]="","",ÅrTilDagsDatoTabel[[#This Row],[Budget]]-ÅrTilDagsDatoTabel[[#This Row],[Faktisk]])</f>
        <v>100000</v>
      </c>
      <c r="G14" s="18">
        <f ca="1">IFERROR(ÅrTilDagsDatoTabel[[#This Row],[Tilbageværende Kr.]]/ÅrTilDagsDatoTabel[[#This Row],[Budget]],"")</f>
        <v>1</v>
      </c>
    </row>
    <row r="15" spans="2:7" ht="30" customHeight="1" x14ac:dyDescent="0.25">
      <c r="B15" s="15">
        <v>11000</v>
      </c>
      <c r="C15" s="7" t="s">
        <v>14</v>
      </c>
      <c r="D15" s="16">
        <f ca="1">SUMIF(OversigtOverMånedligeUdgifter[Kode for regnskabsbog],ÅrTilDagsDatoTabel[[#This Row],[Kode for regnskabsbog]],OversigtOverMånedligeUdgifter[Total])</f>
        <v>0</v>
      </c>
      <c r="E15" s="16">
        <v>250000</v>
      </c>
      <c r="F15" s="16">
        <f ca="1">IF(ÅrTilDagsDatoTabel[[#This Row],[Budget]]="","",ÅrTilDagsDatoTabel[[#This Row],[Budget]]-ÅrTilDagsDatoTabel[[#This Row],[Faktisk]])</f>
        <v>250000</v>
      </c>
      <c r="G15" s="18">
        <f ca="1">IFERROR(ÅrTilDagsDatoTabel[[#This Row],[Tilbageværende Kr.]]/ÅrTilDagsDatoTabel[[#This Row],[Budget]],"")</f>
        <v>1</v>
      </c>
    </row>
    <row r="16" spans="2:7" ht="30" customHeight="1" x14ac:dyDescent="0.25">
      <c r="B16" s="15">
        <v>12000</v>
      </c>
      <c r="C16" s="7" t="s">
        <v>15</v>
      </c>
      <c r="D16" s="16">
        <f ca="1">SUMIF(OversigtOverMånedligeUdgifter[Kode for regnskabsbog],ÅrTilDagsDatoTabel[[#This Row],[Kode for regnskabsbog]],OversigtOverMånedligeUdgifter[Total])</f>
        <v>0</v>
      </c>
      <c r="E16" s="16">
        <v>50000</v>
      </c>
      <c r="F16" s="16">
        <f ca="1">IF(ÅrTilDagsDatoTabel[[#This Row],[Budget]]="","",ÅrTilDagsDatoTabel[[#This Row],[Budget]]-ÅrTilDagsDatoTabel[[#This Row],[Faktisk]])</f>
        <v>50000</v>
      </c>
      <c r="G16" s="18">
        <f ca="1">IFERROR(ÅrTilDagsDatoTabel[[#This Row],[Tilbageværende Kr.]]/ÅrTilDagsDatoTabel[[#This Row],[Budget]],"")</f>
        <v>1</v>
      </c>
    </row>
    <row r="17" spans="2:7" ht="30" customHeight="1" x14ac:dyDescent="0.25">
      <c r="B17" s="7" t="s">
        <v>70</v>
      </c>
      <c r="C17" s="7"/>
      <c r="D17" s="17">
        <f ca="1">SUBTOTAL(109,ÅrTilDagsDatoTabel[Faktisk])</f>
        <v>0</v>
      </c>
      <c r="E17" s="17">
        <f>SUBTOTAL(109,ÅrTilDagsDatoTabel[Budget])</f>
        <v>1140000</v>
      </c>
      <c r="F17" s="17">
        <f ca="1">SUBTOTAL(109,ÅrTilDagsDatoTabel[Tilbageværende Kr.])</f>
        <v>1140000</v>
      </c>
      <c r="G17" s="9">
        <f ca="1">ÅrTilDagsDatoTabel[[#Totals],[Tilbageværende Kr.]]/ÅrTilDagsDatoTabel[[#Totals],[Budget]]</f>
        <v>1</v>
      </c>
    </row>
  </sheetData>
  <mergeCells count="1">
    <mergeCell ref="B2:E2"/>
  </mergeCells>
  <conditionalFormatting sqref="F5:F1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{64C81F98-403B-4FC7-B043-331717AC59B0}</x14:id>
        </ext>
      </extLst>
    </cfRule>
  </conditionalFormatting>
  <dataValidations count="11">
    <dataValidation allowBlank="1" showInputMessage="1" showErrorMessage="1" prompt="Opret en Regnskabsbog med budgetsammenligning i denne projektmappe. Du kan angive oplysninger i tabellen For perioden i dette regneark. Navigationslinket er i celle B1" sqref="A1" xr:uid="{00000000-0002-0000-0000-000000000000}"/>
    <dataValidation allowBlank="1" showInputMessage="1" showErrorMessage="1" prompt="Titlen på dette regneark vises i denne celle. Angiv år i celle G2" sqref="B2:E2" xr:uid="{00000000-0002-0000-0000-000001000000}"/>
    <dataValidation allowBlank="1" showInputMessage="1" showErrorMessage="1" prompt="Angiv år i cellen til højre" sqref="F2" xr:uid="{00000000-0002-0000-0000-000002000000}"/>
    <dataValidation allowBlank="1" showInputMessage="1" showErrorMessage="1" prompt="Angiv år i denne celle" sqref="G2" xr:uid="{00000000-0002-0000-0000-000003000000}"/>
    <dataValidation allowBlank="1" showInputMessage="1" showErrorMessage="1" prompt="Angiv Kode for regnskabsbog i denne kolonne under denne overskrift" sqref="B4" xr:uid="{00000000-0002-0000-0000-000004000000}"/>
    <dataValidation allowBlank="1" showInputMessage="1" showErrorMessage="1" prompt="Angiv Kontotitel i denne kolonne under denne overskrift" sqref="C4" xr:uid="{00000000-0002-0000-0000-000005000000}"/>
    <dataValidation allowBlank="1" showInputMessage="1" showErrorMessage="1" prompt="Faktisk beløb beregnes automatisk i denne kolonne under denne overskrift" sqref="D4" xr:uid="{00000000-0002-0000-0000-000006000000}"/>
    <dataValidation allowBlank="1" showInputMessage="1" showErrorMessage="1" prompt="Angiv Budgetteret beløb i denne kolonne under denne overskrift" sqref="E4" xr:uid="{00000000-0002-0000-0000-000007000000}"/>
    <dataValidation allowBlank="1" showInputMessage="1" showErrorMessage="1" prompt="Datalinjen for det Udestående beløb opdateres automatisk i denne kolonne under denne overskrift" sqref="F4" xr:uid="{00000000-0002-0000-0000-000008000000}"/>
    <dataValidation allowBlank="1" showInputMessage="1" showErrorMessage="1" prompt="Udestående i procent beregnes automatisk i denne kolonne under denne overskrift" sqref="G4" xr:uid="{00000000-0002-0000-0000-000009000000}"/>
    <dataValidation allowBlank="1" showInputMessage="1" showErrorMessage="1" prompt="Navigationslinket er i denne celle. Vælg for at gå til regnearket OVERSIGT OVER MÅNEDLIGE UDGIFTER" sqref="B1" xr:uid="{00000000-0002-0000-0000-00000A000000}"/>
  </dataValidations>
  <hyperlinks>
    <hyperlink ref="B1" location="'MÅNEDLIG UDGIFTSOVERSIGT'!A1" tooltip="Vælg for at gå til regnearket OVERSIGT OVER MÅNEDLIGE UDGIFTER" display="MONTHLY EXPENSES SUMMARY" xr:uid="{00000000-0004-0000-0000-000000000000}"/>
  </hyperlinks>
  <printOptions horizontalCentered="1"/>
  <pageMargins left="0.4" right="0.4" top="0.4" bottom="0.6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C81F98-403B-4FC7-B043-331717AC59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F5:F16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  <pageSetUpPr fitToPage="1"/>
  </sheetPr>
  <dimension ref="B1:Q18"/>
  <sheetViews>
    <sheetView showGridLines="0" workbookViewId="0"/>
  </sheetViews>
  <sheetFormatPr defaultRowHeight="30" customHeight="1" x14ac:dyDescent="0.25"/>
  <cols>
    <col min="1" max="1" width="2.7109375" customWidth="1"/>
    <col min="2" max="2" width="15.5703125" customWidth="1"/>
    <col min="3" max="3" width="18.42578125" customWidth="1"/>
    <col min="4" max="16" width="13" customWidth="1"/>
  </cols>
  <sheetData>
    <row r="1" spans="2:17" ht="15" customHeight="1" x14ac:dyDescent="0.25">
      <c r="B1" s="5" t="s">
        <v>20</v>
      </c>
      <c r="C1" s="5" t="s">
        <v>22</v>
      </c>
    </row>
    <row r="2" spans="2:17" ht="24.75" customHeight="1" thickBot="1" x14ac:dyDescent="0.4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ht="36.950000000000003" customHeight="1" thickTop="1" x14ac:dyDescent="0.25">
      <c r="B3" s="6" t="s">
        <v>21</v>
      </c>
      <c r="D3" s="1">
        <f ca="1">DATEVALUE("1-JAN"&amp;_xlfn.SINGLE(_ÅR))</f>
        <v>43466</v>
      </c>
      <c r="E3" s="1">
        <f ca="1">DATEVALUE("1-FEB"&amp;_xlfn.SINGLE(_ÅR))</f>
        <v>43497</v>
      </c>
      <c r="F3" s="1">
        <f ca="1">DATEVALUE("1-MAR"&amp;_xlfn.SINGLE(_ÅR))</f>
        <v>43525</v>
      </c>
      <c r="G3" s="1">
        <f ca="1">DATEVALUE("1-APR"&amp;_xlfn.SINGLE(_ÅR))</f>
        <v>43556</v>
      </c>
      <c r="H3" s="1">
        <f ca="1">DATEVALUE("1-MAJ"&amp;_ÅR)</f>
        <v>43586</v>
      </c>
      <c r="I3" s="1">
        <f ca="1">DATEVALUE("1-JUN"&amp;_xlfn.SINGLE(_ÅR))</f>
        <v>43617</v>
      </c>
      <c r="J3" s="1">
        <f ca="1">DATEVALUE("1-JULI"&amp;_ÅR)</f>
        <v>43647</v>
      </c>
      <c r="K3" s="1">
        <f ca="1">DATEVALUE("1-AUG"&amp;_xlfn.SINGLE(_ÅR))</f>
        <v>43678</v>
      </c>
      <c r="L3" s="1">
        <f ca="1">DATEVALUE("1-SEP"&amp;_xlfn.SINGLE(_ÅR))</f>
        <v>43709</v>
      </c>
      <c r="M3" s="1">
        <f ca="1">DATEVALUE("1-OKT"&amp;_ÅR)</f>
        <v>43739</v>
      </c>
      <c r="N3" s="1">
        <f ca="1">DATEVALUE("1-NOV"&amp;_xlfn.SINGLE(_ÅR))</f>
        <v>43770</v>
      </c>
      <c r="O3" s="1">
        <f ca="1">DATEVALUE("1-DEC"&amp;_xlfn.SINGLE(_ÅR))</f>
        <v>43800</v>
      </c>
    </row>
    <row r="4" spans="2:17" ht="37.5" customHeight="1" x14ac:dyDescent="0.25">
      <c r="B4" s="14"/>
      <c r="D4" s="1">
        <f ca="1">EOMONTH(D3,0)</f>
        <v>43496</v>
      </c>
      <c r="E4" s="1">
        <f ca="1">EOMONTH(E3,0)</f>
        <v>43524</v>
      </c>
      <c r="F4" s="1">
        <f ca="1">EOMONTH(F3,0)</f>
        <v>43555</v>
      </c>
      <c r="G4" s="1">
        <f ca="1">EOMONTH(G3,0)</f>
        <v>43585</v>
      </c>
      <c r="H4" s="1">
        <f ca="1">EOMONTH(H3,0)</f>
        <v>43616</v>
      </c>
      <c r="I4" s="1">
        <f t="shared" ref="I4:O4" ca="1" si="0">EOMONTH(I3,0)</f>
        <v>43646</v>
      </c>
      <c r="J4" s="1">
        <f t="shared" ca="1" si="0"/>
        <v>43677</v>
      </c>
      <c r="K4" s="1">
        <f t="shared" ca="1" si="0"/>
        <v>43708</v>
      </c>
      <c r="L4" s="1">
        <f t="shared" ca="1" si="0"/>
        <v>43738</v>
      </c>
      <c r="M4" s="1">
        <f t="shared" ca="1" si="0"/>
        <v>43769</v>
      </c>
      <c r="N4" s="1">
        <f t="shared" ca="1" si="0"/>
        <v>43799</v>
      </c>
      <c r="O4" s="1">
        <f t="shared" ca="1" si="0"/>
        <v>43830</v>
      </c>
    </row>
    <row r="5" spans="2:17" ht="30" customHeight="1" x14ac:dyDescent="0.25">
      <c r="B5" s="7" t="s">
        <v>2</v>
      </c>
      <c r="C5" s="7" t="s">
        <v>3</v>
      </c>
      <c r="D5" s="19" t="s">
        <v>23</v>
      </c>
      <c r="E5" s="19" t="s">
        <v>24</v>
      </c>
      <c r="F5" s="19" t="s">
        <v>25</v>
      </c>
      <c r="G5" s="19" t="s">
        <v>26</v>
      </c>
      <c r="H5" s="19" t="s">
        <v>27</v>
      </c>
      <c r="I5" s="19" t="s">
        <v>28</v>
      </c>
      <c r="J5" s="19" t="s">
        <v>29</v>
      </c>
      <c r="K5" s="19" t="s">
        <v>30</v>
      </c>
      <c r="L5" s="19" t="s">
        <v>31</v>
      </c>
      <c r="M5" s="19" t="s">
        <v>32</v>
      </c>
      <c r="N5" s="19" t="s">
        <v>33</v>
      </c>
      <c r="O5" s="19" t="s">
        <v>34</v>
      </c>
      <c r="P5" s="19" t="s">
        <v>70</v>
      </c>
      <c r="Q5" s="7" t="s">
        <v>35</v>
      </c>
    </row>
    <row r="6" spans="2:17" ht="30" customHeight="1" x14ac:dyDescent="0.25">
      <c r="B6" s="15">
        <v>1000</v>
      </c>
      <c r="C6" s="7" t="s">
        <v>4</v>
      </c>
      <c r="D6" s="16">
        <f ca="1">SUMIFS(SpecificeredeUdgifter[Checkbeløb],SpecificeredeUdgifter[Kode for regnskabsbog],OversigtOverMånedligeUdgifter[[#This Row],[Kode for regnskabsbog]],SpecificeredeUdgifter[Fakturadato],"&gt;="&amp;D$3,SpecificeredeUdgifter[Fakturadato],"&lt;="&amp;D$4)+SUMIFS(Andet[Checkbeløb],Andet[Kode for regnskabsbog],OversigtOverMånedligeUdgifter[[#This Row],[Kode for regnskabsbog]],Andet[Anmodning om datotjek påbegyndt],"&gt;="&amp;DATEVALUE(" 1- "&amp;OversigtOverMånedligeUdgifter[[#Headers],[Januar]]&amp;_xlfn.SINGLE(_ÅR)),Andet[Anmodning om datotjek påbegyndt],"&lt;="&amp;D$4)</f>
        <v>0</v>
      </c>
      <c r="E6" s="16">
        <f ca="1">SUMIFS(SpecificeredeUdgifter[Checkbeløb],SpecificeredeUdgifter[Kode for regnskabsbog],OversigtOverMånedligeUdgifter[[#This Row],[Kode for regnskabsbog]],SpecificeredeUdgifter[Fakturadato],"&gt;="&amp;E$3,SpecificeredeUdgifter[Fakturadato],"&lt;="&amp;E$4)+SUMIFS(Andet[Checkbeløb],Andet[Kode for regnskabsbog],OversigtOverMånedligeUdgifter[[#This Row],[Kode for regnskabsbog]],Andet[Anmodning om datotjek påbegyndt],"&gt;="&amp;DATEVALUE(" 1- "&amp;OversigtOverMånedligeUdgifter[[#Headers],[Februar]]&amp;_xlfn.SINGLE(_ÅR)),Andet[Anmodning om datotjek påbegyndt],"&lt;="&amp;E$4)</f>
        <v>0</v>
      </c>
      <c r="F6" s="16">
        <f ca="1">SUMIFS(SpecificeredeUdgifter[Checkbeløb],SpecificeredeUdgifter[Kode for regnskabsbog],OversigtOverMånedligeUdgifter[[#This Row],[Kode for regnskabsbog]],SpecificeredeUdgifter[Fakturadato],"&gt;="&amp;F$3,SpecificeredeUdgifter[Fakturadato],"&lt;="&amp;F$4)+SUMIFS(Andet[Checkbeløb],Andet[Kode for regnskabsbog],OversigtOverMånedligeUdgifter[[#This Row],[Kode for regnskabsbog]],Andet[Anmodning om datotjek påbegyndt],"&gt;="&amp;DATEVALUE(" 1- "&amp;OversigtOverMånedligeUdgifter[[#Headers],[Marts]]&amp;_xlfn.SINGLE(_ÅR)),Andet[Anmodning om datotjek påbegyndt],"&lt;="&amp;F$4)</f>
        <v>0</v>
      </c>
      <c r="G6" s="16">
        <f ca="1">SUMIFS(SpecificeredeUdgifter[Checkbeløb],SpecificeredeUdgifter[Kode for regnskabsbog],OversigtOverMånedligeUdgifter[[#This Row],[Kode for regnskabsbog]],SpecificeredeUdgifter[Fakturadato],"&gt;="&amp;G$3,SpecificeredeUdgifter[Fakturadato],"&lt;="&amp;G$4)+SUMIFS(Andet[Checkbeløb],Andet[Kode for regnskabsbog],OversigtOverMånedligeUdgifter[[#This Row],[Kode for regnskabsbog]],Andet[Anmodning om datotjek påbegyndt],"&gt;="&amp;DATEVALUE(" 1- "&amp;OversigtOverMånedligeUdgifter[[#Headers],[April]]&amp;_xlfn.SINGLE(_ÅR)),Andet[Anmodning om datotjek påbegyndt],"&lt;="&amp;G$4)</f>
        <v>0</v>
      </c>
      <c r="H6" s="16">
        <f ca="1">SUMIFS(SpecificeredeUdgifter[Checkbeløb],SpecificeredeUdgifter[Kode for regnskabsbog],OversigtOverMånedligeUdgifter[[#This Row],[Kode for regnskabsbog]],SpecificeredeUdgifter[Fakturadato],"&gt;="&amp;H$3,SpecificeredeUdgifter[Fakturadato],"&lt;="&amp;H$4)+SUMIFS(Andet[Checkbeløb],Andet[Kode for regnskabsbog],OversigtOverMånedligeUdgifter[[#This Row],[Kode for regnskabsbog]],Andet[Anmodning om datotjek påbegyndt],"&gt;="&amp;DATEVALUE(" 1- "&amp;OversigtOverMånedligeUdgifter[[#Headers],[Maj]]&amp;_xlfn.SINGLE(_ÅR)),Andet[Anmodning om datotjek påbegyndt],"&lt;="&amp;H$4)</f>
        <v>0</v>
      </c>
      <c r="I6" s="16">
        <f ca="1">SUMIFS(SpecificeredeUdgifter[Checkbeløb],SpecificeredeUdgifter[Kode for regnskabsbog],OversigtOverMånedligeUdgifter[[#This Row],[Kode for regnskabsbog]],SpecificeredeUdgifter[Fakturadato],"&gt;="&amp;I$3,SpecificeredeUdgifter[Fakturadato],"&lt;="&amp;I$4)+SUMIFS(Andet[Checkbeløb],Andet[Kode for regnskabsbog],OversigtOverMånedligeUdgifter[[#This Row],[Kode for regnskabsbog]],Andet[Anmodning om datotjek påbegyndt],"&gt;="&amp;DATEVALUE(" 1- "&amp;OversigtOverMånedligeUdgifter[[#Headers],[Juni]]&amp;_xlfn.SINGLE(_ÅR)),Andet[Anmodning om datotjek påbegyndt],"&lt;="&amp;I$4)</f>
        <v>0</v>
      </c>
      <c r="J6" s="16">
        <f ca="1">SUMIFS(SpecificeredeUdgifter[Checkbeløb],SpecificeredeUdgifter[Kode for regnskabsbog],OversigtOverMånedligeUdgifter[[#This Row],[Kode for regnskabsbog]],SpecificeredeUdgifter[Fakturadato],"&gt;="&amp;J$3,SpecificeredeUdgifter[Fakturadato],"&lt;="&amp;J$4)+SUMIFS(Andet[Checkbeløb],Andet[Kode for regnskabsbog],OversigtOverMånedligeUdgifter[[#This Row],[Kode for regnskabsbog]],Andet[Anmodning om datotjek påbegyndt],"&gt;="&amp;DATEVALUE(" 1- "&amp;OversigtOverMånedligeUdgifter[[#Headers],[Juli]]&amp;_xlfn.SINGLE(_ÅR)),Andet[Anmodning om datotjek påbegyndt],"&lt;="&amp;J$4)</f>
        <v>0</v>
      </c>
      <c r="K6" s="16">
        <f ca="1">SUMIFS(SpecificeredeUdgifter[Checkbeløb],SpecificeredeUdgifter[Kode for regnskabsbog],OversigtOverMånedligeUdgifter[[#This Row],[Kode for regnskabsbog]],SpecificeredeUdgifter[Fakturadato],"&gt;="&amp;K$3,SpecificeredeUdgifter[Fakturadato],"&lt;="&amp;K$4)+SUMIFS(Andet[Checkbeløb],Andet[Kode for regnskabsbog],OversigtOverMånedligeUdgifter[[#This Row],[Kode for regnskabsbog]],Andet[Anmodning om datotjek påbegyndt],"&gt;="&amp;DATEVALUE(" 1- "&amp;OversigtOverMånedligeUdgifter[[#Headers],[August]]&amp;_xlfn.SINGLE(_ÅR)),Andet[Anmodning om datotjek påbegyndt],"&lt;="&amp;K$4)</f>
        <v>0</v>
      </c>
      <c r="L6" s="16">
        <f ca="1">SUMIFS(SpecificeredeUdgifter[Checkbeløb],SpecificeredeUdgifter[Kode for regnskabsbog],OversigtOverMånedligeUdgifter[[#This Row],[Kode for regnskabsbog]],SpecificeredeUdgifter[Fakturadato],"&gt;="&amp;L$3,SpecificeredeUdgifter[Fakturadato],"&lt;="&amp;L$4)+SUMIFS(Andet[Checkbeløb],Andet[Kode for regnskabsbog],OversigtOverMånedligeUdgifter[[#This Row],[Kode for regnskabsbog]],Andet[Anmodning om datotjek påbegyndt],"&gt;="&amp;DATEVALUE(" 1- "&amp;OversigtOverMånedligeUdgifter[[#Headers],[September]]&amp;_xlfn.SINGLE(_ÅR)),Andet[Anmodning om datotjek påbegyndt],"&lt;="&amp;L$4)</f>
        <v>0</v>
      </c>
      <c r="M6" s="16">
        <f ca="1">SUMIFS(SpecificeredeUdgifter[Checkbeløb],SpecificeredeUdgifter[Kode for regnskabsbog],OversigtOverMånedligeUdgifter[[#This Row],[Kode for regnskabsbog]],SpecificeredeUdgifter[Fakturadato],"&gt;="&amp;M$3,SpecificeredeUdgifter[Fakturadato],"&lt;="&amp;M$4)+SUMIFS(Andet[Checkbeløb],Andet[Kode for regnskabsbog],OversigtOverMånedligeUdgifter[[#This Row],[Kode for regnskabsbog]],Andet[Anmodning om datotjek påbegyndt],"&gt;="&amp;DATEVALUE(" 1- "&amp;OversigtOverMånedligeUdgifter[[#Headers],[Oktober]]&amp;_xlfn.SINGLE(_ÅR)),Andet[Anmodning om datotjek påbegyndt],"&lt;="&amp;M$4)</f>
        <v>0</v>
      </c>
      <c r="N6" s="16">
        <f ca="1">SUMIFS(SpecificeredeUdgifter[Checkbeløb],SpecificeredeUdgifter[Kode for regnskabsbog],OversigtOverMånedligeUdgifter[[#This Row],[Kode for regnskabsbog]],SpecificeredeUdgifter[Fakturadato],"&gt;="&amp;N$3,SpecificeredeUdgifter[Fakturadato],"&lt;="&amp;N$4)+SUMIFS(Andet[Checkbeløb],Andet[Kode for regnskabsbog],OversigtOverMånedligeUdgifter[[#This Row],[Kode for regnskabsbog]],Andet[Anmodning om datotjek påbegyndt],"&gt;="&amp;DATEVALUE(" 1- "&amp;OversigtOverMånedligeUdgifter[[#Headers],[November]]&amp;_xlfn.SINGLE(_ÅR)),Andet[Anmodning om datotjek påbegyndt],"&lt;="&amp;N$4)</f>
        <v>0</v>
      </c>
      <c r="O6" s="16">
        <f ca="1">SUMIFS(SpecificeredeUdgifter[Checkbeløb],SpecificeredeUdgifter[Kode for regnskabsbog],OversigtOverMånedligeUdgifter[[#This Row],[Kode for regnskabsbog]],SpecificeredeUdgifter[Fakturadato],"&gt;="&amp;O$3,SpecificeredeUdgifter[Fakturadato],"&lt;="&amp;O$4)+SUMIFS(Andet[Checkbeløb],Andet[Kode for regnskabsbog],OversigtOverMånedligeUdgifter[[#This Row],[Kode for regnskabsbog]],Andet[Anmodning om datotjek påbegyndt],"&gt;="&amp;DATEVALUE(" 1- "&amp;OversigtOverMånedligeUdgifter[[#Headers],[December]]&amp;_xlfn.SINGLE(_ÅR)),Andet[Anmodning om datotjek påbegyndt],"&lt;="&amp;O$4)</f>
        <v>0</v>
      </c>
      <c r="P6" s="16">
        <f ca="1">SUM(OversigtOverMånedligeUdgifter[[#This Row],[Januar]:[December]])</f>
        <v>0</v>
      </c>
      <c r="Q6" s="17"/>
    </row>
    <row r="7" spans="2:17" ht="30" customHeight="1" x14ac:dyDescent="0.25">
      <c r="B7" s="15">
        <v>2000</v>
      </c>
      <c r="C7" s="7" t="s">
        <v>5</v>
      </c>
      <c r="D7" s="16">
        <f ca="1">SUMIFS(SpecificeredeUdgifter[Checkbeløb],SpecificeredeUdgifter[Kode for regnskabsbog],OversigtOverMånedligeUdgifter[[#This Row],[Kode for regnskabsbog]],SpecificeredeUdgifter[Fakturadato],"&gt;="&amp;D$3,SpecificeredeUdgifter[Fakturadato],"&lt;="&amp;D$4)+SUMIFS(Andet[Checkbeløb],Andet[Kode for regnskabsbog],OversigtOverMånedligeUdgifter[[#This Row],[Kode for regnskabsbog]],Andet[Anmodning om datotjek påbegyndt],"&gt;="&amp;DATEVALUE(" 1- "&amp;OversigtOverMånedligeUdgifter[[#Headers],[Januar]]&amp;_xlfn.SINGLE(_ÅR)),Andet[Anmodning om datotjek påbegyndt],"&lt;="&amp;D$4)</f>
        <v>0</v>
      </c>
      <c r="E7" s="16">
        <f ca="1">SUMIFS(SpecificeredeUdgifter[Checkbeløb],SpecificeredeUdgifter[Kode for regnskabsbog],OversigtOverMånedligeUdgifter[[#This Row],[Kode for regnskabsbog]],SpecificeredeUdgifter[Fakturadato],"&gt;="&amp;E$3,SpecificeredeUdgifter[Fakturadato],"&lt;="&amp;E$4)+SUMIFS(Andet[Checkbeløb],Andet[Kode for regnskabsbog],OversigtOverMånedligeUdgifter[[#This Row],[Kode for regnskabsbog]],Andet[Anmodning om datotjek påbegyndt],"&gt;="&amp;DATEVALUE(" 1- "&amp;OversigtOverMånedligeUdgifter[[#Headers],[Februar]]&amp;_xlfn.SINGLE(_ÅR)),Andet[Anmodning om datotjek påbegyndt],"&lt;="&amp;E$4)</f>
        <v>0</v>
      </c>
      <c r="F7" s="16">
        <f ca="1">SUMIFS(SpecificeredeUdgifter[Checkbeløb],SpecificeredeUdgifter[Kode for regnskabsbog],OversigtOverMånedligeUdgifter[[#This Row],[Kode for regnskabsbog]],SpecificeredeUdgifter[Fakturadato],"&gt;="&amp;F$3,SpecificeredeUdgifter[Fakturadato],"&lt;="&amp;F$4)+SUMIFS(Andet[Checkbeløb],Andet[Kode for regnskabsbog],OversigtOverMånedligeUdgifter[[#This Row],[Kode for regnskabsbog]],Andet[Anmodning om datotjek påbegyndt],"&gt;="&amp;DATEVALUE(" 1- "&amp;OversigtOverMånedligeUdgifter[[#Headers],[Marts]]&amp;_xlfn.SINGLE(_ÅR)),Andet[Anmodning om datotjek påbegyndt],"&lt;="&amp;F$4)</f>
        <v>0</v>
      </c>
      <c r="G7" s="16">
        <f ca="1">SUMIFS(SpecificeredeUdgifter[Checkbeløb],SpecificeredeUdgifter[Kode for regnskabsbog],OversigtOverMånedligeUdgifter[[#This Row],[Kode for regnskabsbog]],SpecificeredeUdgifter[Fakturadato],"&gt;="&amp;G$3,SpecificeredeUdgifter[Fakturadato],"&lt;="&amp;G$4)+SUMIFS(Andet[Checkbeløb],Andet[Kode for regnskabsbog],OversigtOverMånedligeUdgifter[[#This Row],[Kode for regnskabsbog]],Andet[Anmodning om datotjek påbegyndt],"&gt;="&amp;DATEVALUE(" 1- "&amp;OversigtOverMånedligeUdgifter[[#Headers],[April]]&amp;_xlfn.SINGLE(_ÅR)),Andet[Anmodning om datotjek påbegyndt],"&lt;="&amp;G$4)</f>
        <v>0</v>
      </c>
      <c r="H7" s="16">
        <f ca="1">SUMIFS(SpecificeredeUdgifter[Checkbeløb],SpecificeredeUdgifter[Kode for regnskabsbog],OversigtOverMånedligeUdgifter[[#This Row],[Kode for regnskabsbog]],SpecificeredeUdgifter[Fakturadato],"&gt;="&amp;H$3,SpecificeredeUdgifter[Fakturadato],"&lt;="&amp;H$4)+SUMIFS(Andet[Checkbeløb],Andet[Kode for regnskabsbog],OversigtOverMånedligeUdgifter[[#This Row],[Kode for regnskabsbog]],Andet[Anmodning om datotjek påbegyndt],"&gt;="&amp;DATEVALUE(" 1- "&amp;OversigtOverMånedligeUdgifter[[#Headers],[Maj]]&amp;_xlfn.SINGLE(_ÅR)),Andet[Anmodning om datotjek påbegyndt],"&lt;="&amp;H$4)</f>
        <v>0</v>
      </c>
      <c r="I7" s="16">
        <f ca="1">SUMIFS(SpecificeredeUdgifter[Checkbeløb],SpecificeredeUdgifter[Kode for regnskabsbog],OversigtOverMånedligeUdgifter[[#This Row],[Kode for regnskabsbog]],SpecificeredeUdgifter[Fakturadato],"&gt;="&amp;I$3,SpecificeredeUdgifter[Fakturadato],"&lt;="&amp;I$4)+SUMIFS(Andet[Checkbeløb],Andet[Kode for regnskabsbog],OversigtOverMånedligeUdgifter[[#This Row],[Kode for regnskabsbog]],Andet[Anmodning om datotjek påbegyndt],"&gt;="&amp;DATEVALUE(" 1- "&amp;OversigtOverMånedligeUdgifter[[#Headers],[Juni]]&amp;_xlfn.SINGLE(_ÅR)),Andet[Anmodning om datotjek påbegyndt],"&lt;="&amp;I$4)</f>
        <v>0</v>
      </c>
      <c r="J7" s="16">
        <f ca="1">SUMIFS(SpecificeredeUdgifter[Checkbeløb],SpecificeredeUdgifter[Kode for regnskabsbog],OversigtOverMånedligeUdgifter[[#This Row],[Kode for regnskabsbog]],SpecificeredeUdgifter[Fakturadato],"&gt;="&amp;J$3,SpecificeredeUdgifter[Fakturadato],"&lt;="&amp;J$4)+SUMIFS(Andet[Checkbeløb],Andet[Kode for regnskabsbog],OversigtOverMånedligeUdgifter[[#This Row],[Kode for regnskabsbog]],Andet[Anmodning om datotjek påbegyndt],"&gt;="&amp;DATEVALUE(" 1- "&amp;OversigtOverMånedligeUdgifter[[#Headers],[Juli]]&amp;_xlfn.SINGLE(_ÅR)),Andet[Anmodning om datotjek påbegyndt],"&lt;="&amp;J$4)</f>
        <v>0</v>
      </c>
      <c r="K7" s="16">
        <f ca="1">SUMIFS(SpecificeredeUdgifter[Checkbeløb],SpecificeredeUdgifter[Kode for regnskabsbog],OversigtOverMånedligeUdgifter[[#This Row],[Kode for regnskabsbog]],SpecificeredeUdgifter[Fakturadato],"&gt;="&amp;K$3,SpecificeredeUdgifter[Fakturadato],"&lt;="&amp;K$4)+SUMIFS(Andet[Checkbeløb],Andet[Kode for regnskabsbog],OversigtOverMånedligeUdgifter[[#This Row],[Kode for regnskabsbog]],Andet[Anmodning om datotjek påbegyndt],"&gt;="&amp;DATEVALUE(" 1- "&amp;OversigtOverMånedligeUdgifter[[#Headers],[August]]&amp;_xlfn.SINGLE(_ÅR)),Andet[Anmodning om datotjek påbegyndt],"&lt;="&amp;K$4)</f>
        <v>0</v>
      </c>
      <c r="L7" s="16">
        <f ca="1">SUMIFS(SpecificeredeUdgifter[Checkbeløb],SpecificeredeUdgifter[Kode for regnskabsbog],OversigtOverMånedligeUdgifter[[#This Row],[Kode for regnskabsbog]],SpecificeredeUdgifter[Fakturadato],"&gt;="&amp;L$3,SpecificeredeUdgifter[Fakturadato],"&lt;="&amp;L$4)+SUMIFS(Andet[Checkbeløb],Andet[Kode for regnskabsbog],OversigtOverMånedligeUdgifter[[#This Row],[Kode for regnskabsbog]],Andet[Anmodning om datotjek påbegyndt],"&gt;="&amp;DATEVALUE(" 1- "&amp;OversigtOverMånedligeUdgifter[[#Headers],[September]]&amp;_xlfn.SINGLE(_ÅR)),Andet[Anmodning om datotjek påbegyndt],"&lt;="&amp;L$4)</f>
        <v>0</v>
      </c>
      <c r="M7" s="16">
        <f ca="1">SUMIFS(SpecificeredeUdgifter[Checkbeløb],SpecificeredeUdgifter[Kode for regnskabsbog],OversigtOverMånedligeUdgifter[[#This Row],[Kode for regnskabsbog]],SpecificeredeUdgifter[Fakturadato],"&gt;="&amp;M$3,SpecificeredeUdgifter[Fakturadato],"&lt;="&amp;M$4)+SUMIFS(Andet[Checkbeløb],Andet[Kode for regnskabsbog],OversigtOverMånedligeUdgifter[[#This Row],[Kode for regnskabsbog]],Andet[Anmodning om datotjek påbegyndt],"&gt;="&amp;DATEVALUE(" 1- "&amp;OversigtOverMånedligeUdgifter[[#Headers],[Oktober]]&amp;_xlfn.SINGLE(_ÅR)),Andet[Anmodning om datotjek påbegyndt],"&lt;="&amp;M$4)</f>
        <v>0</v>
      </c>
      <c r="N7" s="16">
        <f ca="1">SUMIFS(SpecificeredeUdgifter[Checkbeløb],SpecificeredeUdgifter[Kode for regnskabsbog],OversigtOverMånedligeUdgifter[[#This Row],[Kode for regnskabsbog]],SpecificeredeUdgifter[Fakturadato],"&gt;="&amp;N$3,SpecificeredeUdgifter[Fakturadato],"&lt;="&amp;N$4)+SUMIFS(Andet[Checkbeløb],Andet[Kode for regnskabsbog],OversigtOverMånedligeUdgifter[[#This Row],[Kode for regnskabsbog]],Andet[Anmodning om datotjek påbegyndt],"&gt;="&amp;DATEVALUE(" 1- "&amp;OversigtOverMånedligeUdgifter[[#Headers],[November]]&amp;_xlfn.SINGLE(_ÅR)),Andet[Anmodning om datotjek påbegyndt],"&lt;="&amp;N$4)</f>
        <v>0</v>
      </c>
      <c r="O7" s="16">
        <f ca="1">SUMIFS(SpecificeredeUdgifter[Checkbeløb],SpecificeredeUdgifter[Kode for regnskabsbog],OversigtOverMånedligeUdgifter[[#This Row],[Kode for regnskabsbog]],SpecificeredeUdgifter[Fakturadato],"&gt;="&amp;O$3,SpecificeredeUdgifter[Fakturadato],"&lt;="&amp;O$4)+SUMIFS(Andet[Checkbeløb],Andet[Kode for regnskabsbog],OversigtOverMånedligeUdgifter[[#This Row],[Kode for regnskabsbog]],Andet[Anmodning om datotjek påbegyndt],"&gt;="&amp;DATEVALUE(" 1- "&amp;OversigtOverMånedligeUdgifter[[#Headers],[December]]&amp;_xlfn.SINGLE(_ÅR)),Andet[Anmodning om datotjek påbegyndt],"&lt;="&amp;O$4)</f>
        <v>0</v>
      </c>
      <c r="P7" s="16">
        <f ca="1">SUM(OversigtOverMånedligeUdgifter[[#This Row],[Januar]:[December]])</f>
        <v>0</v>
      </c>
      <c r="Q7" s="17"/>
    </row>
    <row r="8" spans="2:17" ht="30" customHeight="1" x14ac:dyDescent="0.25">
      <c r="B8" s="15">
        <v>3000</v>
      </c>
      <c r="C8" s="7" t="s">
        <v>6</v>
      </c>
      <c r="D8" s="16">
        <f ca="1">SUMIFS(SpecificeredeUdgifter[Checkbeløb],SpecificeredeUdgifter[Kode for regnskabsbog],OversigtOverMånedligeUdgifter[[#This Row],[Kode for regnskabsbog]],SpecificeredeUdgifter[Fakturadato],"&gt;="&amp;D$3,SpecificeredeUdgifter[Fakturadato],"&lt;="&amp;D$4)+SUMIFS(Andet[Checkbeløb],Andet[Kode for regnskabsbog],OversigtOverMånedligeUdgifter[[#This Row],[Kode for regnskabsbog]],Andet[Anmodning om datotjek påbegyndt],"&gt;="&amp;DATEVALUE(" 1- "&amp;OversigtOverMånedligeUdgifter[[#Headers],[Januar]]&amp;_xlfn.SINGLE(_ÅR)),Andet[Anmodning om datotjek påbegyndt],"&lt;="&amp;D$4)</f>
        <v>0</v>
      </c>
      <c r="E8" s="16">
        <f ca="1">SUMIFS(SpecificeredeUdgifter[Checkbeløb],SpecificeredeUdgifter[Kode for regnskabsbog],OversigtOverMånedligeUdgifter[[#This Row],[Kode for regnskabsbog]],SpecificeredeUdgifter[Fakturadato],"&gt;="&amp;E$3,SpecificeredeUdgifter[Fakturadato],"&lt;="&amp;E$4)+SUMIFS(Andet[Checkbeløb],Andet[Kode for regnskabsbog],OversigtOverMånedligeUdgifter[[#This Row],[Kode for regnskabsbog]],Andet[Anmodning om datotjek påbegyndt],"&gt;="&amp;DATEVALUE(" 1- "&amp;OversigtOverMånedligeUdgifter[[#Headers],[Februar]]&amp;_xlfn.SINGLE(_ÅR)),Andet[Anmodning om datotjek påbegyndt],"&lt;="&amp;E$4)</f>
        <v>0</v>
      </c>
      <c r="F8" s="16">
        <f ca="1">SUMIFS(SpecificeredeUdgifter[Checkbeløb],SpecificeredeUdgifter[Kode for regnskabsbog],OversigtOverMånedligeUdgifter[[#This Row],[Kode for regnskabsbog]],SpecificeredeUdgifter[Fakturadato],"&gt;="&amp;F$3,SpecificeredeUdgifter[Fakturadato],"&lt;="&amp;F$4)+SUMIFS(Andet[Checkbeløb],Andet[Kode for regnskabsbog],OversigtOverMånedligeUdgifter[[#This Row],[Kode for regnskabsbog]],Andet[Anmodning om datotjek påbegyndt],"&gt;="&amp;DATEVALUE(" 1- "&amp;OversigtOverMånedligeUdgifter[[#Headers],[Marts]]&amp;_xlfn.SINGLE(_ÅR)),Andet[Anmodning om datotjek påbegyndt],"&lt;="&amp;F$4)</f>
        <v>0</v>
      </c>
      <c r="G8" s="16">
        <f ca="1">SUMIFS(SpecificeredeUdgifter[Checkbeløb],SpecificeredeUdgifter[Kode for regnskabsbog],OversigtOverMånedligeUdgifter[[#This Row],[Kode for regnskabsbog]],SpecificeredeUdgifter[Fakturadato],"&gt;="&amp;G$3,SpecificeredeUdgifter[Fakturadato],"&lt;="&amp;G$4)+SUMIFS(Andet[Checkbeløb],Andet[Kode for regnskabsbog],OversigtOverMånedligeUdgifter[[#This Row],[Kode for regnskabsbog]],Andet[Anmodning om datotjek påbegyndt],"&gt;="&amp;DATEVALUE(" 1- "&amp;OversigtOverMånedligeUdgifter[[#Headers],[April]]&amp;_xlfn.SINGLE(_ÅR)),Andet[Anmodning om datotjek påbegyndt],"&lt;="&amp;G$4)</f>
        <v>0</v>
      </c>
      <c r="H8" s="16">
        <f ca="1">SUMIFS(SpecificeredeUdgifter[Checkbeløb],SpecificeredeUdgifter[Kode for regnskabsbog],OversigtOverMånedligeUdgifter[[#This Row],[Kode for regnskabsbog]],SpecificeredeUdgifter[Fakturadato],"&gt;="&amp;H$3,SpecificeredeUdgifter[Fakturadato],"&lt;="&amp;H$4)+SUMIFS(Andet[Checkbeløb],Andet[Kode for regnskabsbog],OversigtOverMånedligeUdgifter[[#This Row],[Kode for regnskabsbog]],Andet[Anmodning om datotjek påbegyndt],"&gt;="&amp;DATEVALUE(" 1- "&amp;OversigtOverMånedligeUdgifter[[#Headers],[Maj]]&amp;_xlfn.SINGLE(_ÅR)),Andet[Anmodning om datotjek påbegyndt],"&lt;="&amp;H$4)</f>
        <v>0</v>
      </c>
      <c r="I8" s="16">
        <f ca="1">SUMIFS(SpecificeredeUdgifter[Checkbeløb],SpecificeredeUdgifter[Kode for regnskabsbog],OversigtOverMånedligeUdgifter[[#This Row],[Kode for regnskabsbog]],SpecificeredeUdgifter[Fakturadato],"&gt;="&amp;I$3,SpecificeredeUdgifter[Fakturadato],"&lt;="&amp;I$4)+SUMIFS(Andet[Checkbeløb],Andet[Kode for regnskabsbog],OversigtOverMånedligeUdgifter[[#This Row],[Kode for regnskabsbog]],Andet[Anmodning om datotjek påbegyndt],"&gt;="&amp;DATEVALUE(" 1- "&amp;OversigtOverMånedligeUdgifter[[#Headers],[Juni]]&amp;_xlfn.SINGLE(_ÅR)),Andet[Anmodning om datotjek påbegyndt],"&lt;="&amp;I$4)</f>
        <v>0</v>
      </c>
      <c r="J8" s="16">
        <f ca="1">SUMIFS(SpecificeredeUdgifter[Checkbeløb],SpecificeredeUdgifter[Kode for regnskabsbog],OversigtOverMånedligeUdgifter[[#This Row],[Kode for regnskabsbog]],SpecificeredeUdgifter[Fakturadato],"&gt;="&amp;J$3,SpecificeredeUdgifter[Fakturadato],"&lt;="&amp;J$4)+SUMIFS(Andet[Checkbeløb],Andet[Kode for regnskabsbog],OversigtOverMånedligeUdgifter[[#This Row],[Kode for regnskabsbog]],Andet[Anmodning om datotjek påbegyndt],"&gt;="&amp;DATEVALUE(" 1- "&amp;OversigtOverMånedligeUdgifter[[#Headers],[Juli]]&amp;_xlfn.SINGLE(_ÅR)),Andet[Anmodning om datotjek påbegyndt],"&lt;="&amp;J$4)</f>
        <v>0</v>
      </c>
      <c r="K8" s="16">
        <f ca="1">SUMIFS(SpecificeredeUdgifter[Checkbeløb],SpecificeredeUdgifter[Kode for regnskabsbog],OversigtOverMånedligeUdgifter[[#This Row],[Kode for regnskabsbog]],SpecificeredeUdgifter[Fakturadato],"&gt;="&amp;K$3,SpecificeredeUdgifter[Fakturadato],"&lt;="&amp;K$4)+SUMIFS(Andet[Checkbeløb],Andet[Kode for regnskabsbog],OversigtOverMånedligeUdgifter[[#This Row],[Kode for regnskabsbog]],Andet[Anmodning om datotjek påbegyndt],"&gt;="&amp;DATEVALUE(" 1- "&amp;OversigtOverMånedligeUdgifter[[#Headers],[August]]&amp;_xlfn.SINGLE(_ÅR)),Andet[Anmodning om datotjek påbegyndt],"&lt;="&amp;K$4)</f>
        <v>0</v>
      </c>
      <c r="L8" s="16">
        <f ca="1">SUMIFS(SpecificeredeUdgifter[Checkbeløb],SpecificeredeUdgifter[Kode for regnskabsbog],OversigtOverMånedligeUdgifter[[#This Row],[Kode for regnskabsbog]],SpecificeredeUdgifter[Fakturadato],"&gt;="&amp;L$3,SpecificeredeUdgifter[Fakturadato],"&lt;="&amp;L$4)+SUMIFS(Andet[Checkbeløb],Andet[Kode for regnskabsbog],OversigtOverMånedligeUdgifter[[#This Row],[Kode for regnskabsbog]],Andet[Anmodning om datotjek påbegyndt],"&gt;="&amp;DATEVALUE(" 1- "&amp;OversigtOverMånedligeUdgifter[[#Headers],[September]]&amp;_xlfn.SINGLE(_ÅR)),Andet[Anmodning om datotjek påbegyndt],"&lt;="&amp;L$4)</f>
        <v>0</v>
      </c>
      <c r="M8" s="16">
        <f ca="1">SUMIFS(SpecificeredeUdgifter[Checkbeløb],SpecificeredeUdgifter[Kode for regnskabsbog],OversigtOverMånedligeUdgifter[[#This Row],[Kode for regnskabsbog]],SpecificeredeUdgifter[Fakturadato],"&gt;="&amp;M$3,SpecificeredeUdgifter[Fakturadato],"&lt;="&amp;M$4)+SUMIFS(Andet[Checkbeløb],Andet[Kode for regnskabsbog],OversigtOverMånedligeUdgifter[[#This Row],[Kode for regnskabsbog]],Andet[Anmodning om datotjek påbegyndt],"&gt;="&amp;DATEVALUE(" 1- "&amp;OversigtOverMånedligeUdgifter[[#Headers],[Oktober]]&amp;_xlfn.SINGLE(_ÅR)),Andet[Anmodning om datotjek påbegyndt],"&lt;="&amp;M$4)</f>
        <v>0</v>
      </c>
      <c r="N8" s="16">
        <f ca="1">SUMIFS(SpecificeredeUdgifter[Checkbeløb],SpecificeredeUdgifter[Kode for regnskabsbog],OversigtOverMånedligeUdgifter[[#This Row],[Kode for regnskabsbog]],SpecificeredeUdgifter[Fakturadato],"&gt;="&amp;N$3,SpecificeredeUdgifter[Fakturadato],"&lt;="&amp;N$4)+SUMIFS(Andet[Checkbeløb],Andet[Kode for regnskabsbog],OversigtOverMånedligeUdgifter[[#This Row],[Kode for regnskabsbog]],Andet[Anmodning om datotjek påbegyndt],"&gt;="&amp;DATEVALUE(" 1- "&amp;OversigtOverMånedligeUdgifter[[#Headers],[November]]&amp;_xlfn.SINGLE(_ÅR)),Andet[Anmodning om datotjek påbegyndt],"&lt;="&amp;N$4)</f>
        <v>0</v>
      </c>
      <c r="O8" s="16">
        <f ca="1">SUMIFS(SpecificeredeUdgifter[Checkbeløb],SpecificeredeUdgifter[Kode for regnskabsbog],OversigtOverMånedligeUdgifter[[#This Row],[Kode for regnskabsbog]],SpecificeredeUdgifter[Fakturadato],"&gt;="&amp;O$3,SpecificeredeUdgifter[Fakturadato],"&lt;="&amp;O$4)+SUMIFS(Andet[Checkbeløb],Andet[Kode for regnskabsbog],OversigtOverMånedligeUdgifter[[#This Row],[Kode for regnskabsbog]],Andet[Anmodning om datotjek påbegyndt],"&gt;="&amp;DATEVALUE(" 1- "&amp;OversigtOverMånedligeUdgifter[[#Headers],[December]]&amp;_xlfn.SINGLE(_ÅR)),Andet[Anmodning om datotjek påbegyndt],"&lt;="&amp;O$4)</f>
        <v>0</v>
      </c>
      <c r="P8" s="16">
        <f ca="1">SUM(OversigtOverMånedligeUdgifter[[#This Row],[Januar]:[December]])</f>
        <v>0</v>
      </c>
      <c r="Q8" s="17"/>
    </row>
    <row r="9" spans="2:17" ht="30" customHeight="1" x14ac:dyDescent="0.25">
      <c r="B9" s="15">
        <v>4000</v>
      </c>
      <c r="C9" s="7" t="s">
        <v>7</v>
      </c>
      <c r="D9" s="16">
        <f ca="1">SUMIFS(SpecificeredeUdgifter[Checkbeløb],SpecificeredeUdgifter[Kode for regnskabsbog],OversigtOverMånedligeUdgifter[[#This Row],[Kode for regnskabsbog]],SpecificeredeUdgifter[Fakturadato],"&gt;="&amp;D$3,SpecificeredeUdgifter[Fakturadato],"&lt;="&amp;D$4)+SUMIFS(Andet[Checkbeløb],Andet[Kode for regnskabsbog],OversigtOverMånedligeUdgifter[[#This Row],[Kode for regnskabsbog]],Andet[Anmodning om datotjek påbegyndt],"&gt;="&amp;DATEVALUE(" 1- "&amp;OversigtOverMånedligeUdgifter[[#Headers],[Januar]]&amp;_xlfn.SINGLE(_ÅR)),Andet[Anmodning om datotjek påbegyndt],"&lt;="&amp;D$4)</f>
        <v>0</v>
      </c>
      <c r="E9" s="16">
        <f ca="1">SUMIFS(SpecificeredeUdgifter[Checkbeløb],SpecificeredeUdgifter[Kode for regnskabsbog],OversigtOverMånedligeUdgifter[[#This Row],[Kode for regnskabsbog]],SpecificeredeUdgifter[Fakturadato],"&gt;="&amp;E$3,SpecificeredeUdgifter[Fakturadato],"&lt;="&amp;E$4)+SUMIFS(Andet[Checkbeløb],Andet[Kode for regnskabsbog],OversigtOverMånedligeUdgifter[[#This Row],[Kode for regnskabsbog]],Andet[Anmodning om datotjek påbegyndt],"&gt;="&amp;DATEVALUE(" 1- "&amp;OversigtOverMånedligeUdgifter[[#Headers],[Februar]]&amp;_xlfn.SINGLE(_ÅR)),Andet[Anmodning om datotjek påbegyndt],"&lt;="&amp;E$4)</f>
        <v>0</v>
      </c>
      <c r="F9" s="16">
        <f ca="1">SUMIFS(SpecificeredeUdgifter[Checkbeløb],SpecificeredeUdgifter[Kode for regnskabsbog],OversigtOverMånedligeUdgifter[[#This Row],[Kode for regnskabsbog]],SpecificeredeUdgifter[Fakturadato],"&gt;="&amp;F$3,SpecificeredeUdgifter[Fakturadato],"&lt;="&amp;F$4)+SUMIFS(Andet[Checkbeløb],Andet[Kode for regnskabsbog],OversigtOverMånedligeUdgifter[[#This Row],[Kode for regnskabsbog]],Andet[Anmodning om datotjek påbegyndt],"&gt;="&amp;DATEVALUE(" 1- "&amp;OversigtOverMånedligeUdgifter[[#Headers],[Marts]]&amp;_xlfn.SINGLE(_ÅR)),Andet[Anmodning om datotjek påbegyndt],"&lt;="&amp;F$4)</f>
        <v>0</v>
      </c>
      <c r="G9" s="16">
        <f ca="1">SUMIFS(SpecificeredeUdgifter[Checkbeløb],SpecificeredeUdgifter[Kode for regnskabsbog],OversigtOverMånedligeUdgifter[[#This Row],[Kode for regnskabsbog]],SpecificeredeUdgifter[Fakturadato],"&gt;="&amp;G$3,SpecificeredeUdgifter[Fakturadato],"&lt;="&amp;G$4)+SUMIFS(Andet[Checkbeløb],Andet[Kode for regnskabsbog],OversigtOverMånedligeUdgifter[[#This Row],[Kode for regnskabsbog]],Andet[Anmodning om datotjek påbegyndt],"&gt;="&amp;DATEVALUE(" 1- "&amp;OversigtOverMånedligeUdgifter[[#Headers],[April]]&amp;_xlfn.SINGLE(_ÅR)),Andet[Anmodning om datotjek påbegyndt],"&lt;="&amp;G$4)</f>
        <v>0</v>
      </c>
      <c r="H9" s="16">
        <f ca="1">SUMIFS(SpecificeredeUdgifter[Checkbeløb],SpecificeredeUdgifter[Kode for regnskabsbog],OversigtOverMånedligeUdgifter[[#This Row],[Kode for regnskabsbog]],SpecificeredeUdgifter[Fakturadato],"&gt;="&amp;H$3,SpecificeredeUdgifter[Fakturadato],"&lt;="&amp;H$4)+SUMIFS(Andet[Checkbeløb],Andet[Kode for regnskabsbog],OversigtOverMånedligeUdgifter[[#This Row],[Kode for regnskabsbog]],Andet[Anmodning om datotjek påbegyndt],"&gt;="&amp;DATEVALUE(" 1- "&amp;OversigtOverMånedligeUdgifter[[#Headers],[Maj]]&amp;_xlfn.SINGLE(_ÅR)),Andet[Anmodning om datotjek påbegyndt],"&lt;="&amp;H$4)</f>
        <v>0</v>
      </c>
      <c r="I9" s="16">
        <f ca="1">SUMIFS(SpecificeredeUdgifter[Checkbeløb],SpecificeredeUdgifter[Kode for regnskabsbog],OversigtOverMånedligeUdgifter[[#This Row],[Kode for regnskabsbog]],SpecificeredeUdgifter[Fakturadato],"&gt;="&amp;I$3,SpecificeredeUdgifter[Fakturadato],"&lt;="&amp;I$4)+SUMIFS(Andet[Checkbeløb],Andet[Kode for regnskabsbog],OversigtOverMånedligeUdgifter[[#This Row],[Kode for regnskabsbog]],Andet[Anmodning om datotjek påbegyndt],"&gt;="&amp;DATEVALUE(" 1- "&amp;OversigtOverMånedligeUdgifter[[#Headers],[Juni]]&amp;_xlfn.SINGLE(_ÅR)),Andet[Anmodning om datotjek påbegyndt],"&lt;="&amp;I$4)</f>
        <v>0</v>
      </c>
      <c r="J9" s="16">
        <f ca="1">SUMIFS(SpecificeredeUdgifter[Checkbeløb],SpecificeredeUdgifter[Kode for regnskabsbog],OversigtOverMånedligeUdgifter[[#This Row],[Kode for regnskabsbog]],SpecificeredeUdgifter[Fakturadato],"&gt;="&amp;J$3,SpecificeredeUdgifter[Fakturadato],"&lt;="&amp;J$4)+SUMIFS(Andet[Checkbeløb],Andet[Kode for regnskabsbog],OversigtOverMånedligeUdgifter[[#This Row],[Kode for regnskabsbog]],Andet[Anmodning om datotjek påbegyndt],"&gt;="&amp;DATEVALUE(" 1- "&amp;OversigtOverMånedligeUdgifter[[#Headers],[Juli]]&amp;_xlfn.SINGLE(_ÅR)),Andet[Anmodning om datotjek påbegyndt],"&lt;="&amp;J$4)</f>
        <v>0</v>
      </c>
      <c r="K9" s="16">
        <f ca="1">SUMIFS(SpecificeredeUdgifter[Checkbeløb],SpecificeredeUdgifter[Kode for regnskabsbog],OversigtOverMånedligeUdgifter[[#This Row],[Kode for regnskabsbog]],SpecificeredeUdgifter[Fakturadato],"&gt;="&amp;K$3,SpecificeredeUdgifter[Fakturadato],"&lt;="&amp;K$4)+SUMIFS(Andet[Checkbeløb],Andet[Kode for regnskabsbog],OversigtOverMånedligeUdgifter[[#This Row],[Kode for regnskabsbog]],Andet[Anmodning om datotjek påbegyndt],"&gt;="&amp;DATEVALUE(" 1- "&amp;OversigtOverMånedligeUdgifter[[#Headers],[August]]&amp;_xlfn.SINGLE(_ÅR)),Andet[Anmodning om datotjek påbegyndt],"&lt;="&amp;K$4)</f>
        <v>0</v>
      </c>
      <c r="L9" s="16">
        <f ca="1">SUMIFS(SpecificeredeUdgifter[Checkbeløb],SpecificeredeUdgifter[Kode for regnskabsbog],OversigtOverMånedligeUdgifter[[#This Row],[Kode for regnskabsbog]],SpecificeredeUdgifter[Fakturadato],"&gt;="&amp;L$3,SpecificeredeUdgifter[Fakturadato],"&lt;="&amp;L$4)+SUMIFS(Andet[Checkbeløb],Andet[Kode for regnskabsbog],OversigtOverMånedligeUdgifter[[#This Row],[Kode for regnskabsbog]],Andet[Anmodning om datotjek påbegyndt],"&gt;="&amp;DATEVALUE(" 1- "&amp;OversigtOverMånedligeUdgifter[[#Headers],[September]]&amp;_xlfn.SINGLE(_ÅR)),Andet[Anmodning om datotjek påbegyndt],"&lt;="&amp;L$4)</f>
        <v>0</v>
      </c>
      <c r="M9" s="16">
        <f ca="1">SUMIFS(SpecificeredeUdgifter[Checkbeløb],SpecificeredeUdgifter[Kode for regnskabsbog],OversigtOverMånedligeUdgifter[[#This Row],[Kode for regnskabsbog]],SpecificeredeUdgifter[Fakturadato],"&gt;="&amp;M$3,SpecificeredeUdgifter[Fakturadato],"&lt;="&amp;M$4)+SUMIFS(Andet[Checkbeløb],Andet[Kode for regnskabsbog],OversigtOverMånedligeUdgifter[[#This Row],[Kode for regnskabsbog]],Andet[Anmodning om datotjek påbegyndt],"&gt;="&amp;DATEVALUE(" 1- "&amp;OversigtOverMånedligeUdgifter[[#Headers],[Oktober]]&amp;_xlfn.SINGLE(_ÅR)),Andet[Anmodning om datotjek påbegyndt],"&lt;="&amp;M$4)</f>
        <v>0</v>
      </c>
      <c r="N9" s="16">
        <f ca="1">SUMIFS(SpecificeredeUdgifter[Checkbeløb],SpecificeredeUdgifter[Kode for regnskabsbog],OversigtOverMånedligeUdgifter[[#This Row],[Kode for regnskabsbog]],SpecificeredeUdgifter[Fakturadato],"&gt;="&amp;N$3,SpecificeredeUdgifter[Fakturadato],"&lt;="&amp;N$4)+SUMIFS(Andet[Checkbeløb],Andet[Kode for regnskabsbog],OversigtOverMånedligeUdgifter[[#This Row],[Kode for regnskabsbog]],Andet[Anmodning om datotjek påbegyndt],"&gt;="&amp;DATEVALUE(" 1- "&amp;OversigtOverMånedligeUdgifter[[#Headers],[November]]&amp;_xlfn.SINGLE(_ÅR)),Andet[Anmodning om datotjek påbegyndt],"&lt;="&amp;N$4)</f>
        <v>0</v>
      </c>
      <c r="O9" s="16">
        <f ca="1">SUMIFS(SpecificeredeUdgifter[Checkbeløb],SpecificeredeUdgifter[Kode for regnskabsbog],OversigtOverMånedligeUdgifter[[#This Row],[Kode for regnskabsbog]],SpecificeredeUdgifter[Fakturadato],"&gt;="&amp;O$3,SpecificeredeUdgifter[Fakturadato],"&lt;="&amp;O$4)+SUMIFS(Andet[Checkbeløb],Andet[Kode for regnskabsbog],OversigtOverMånedligeUdgifter[[#This Row],[Kode for regnskabsbog]],Andet[Anmodning om datotjek påbegyndt],"&gt;="&amp;DATEVALUE(" 1- "&amp;OversigtOverMånedligeUdgifter[[#Headers],[December]]&amp;_xlfn.SINGLE(_ÅR)),Andet[Anmodning om datotjek påbegyndt],"&lt;="&amp;O$4)</f>
        <v>0</v>
      </c>
      <c r="P9" s="16">
        <f ca="1">SUM(OversigtOverMånedligeUdgifter[[#This Row],[Januar]:[December]])</f>
        <v>0</v>
      </c>
      <c r="Q9" s="17"/>
    </row>
    <row r="10" spans="2:17" ht="30" customHeight="1" x14ac:dyDescent="0.25">
      <c r="B10" s="15">
        <v>5000</v>
      </c>
      <c r="C10" s="7" t="s">
        <v>8</v>
      </c>
      <c r="D10" s="16">
        <f ca="1">SUMIFS(SpecificeredeUdgifter[Checkbeløb],SpecificeredeUdgifter[Kode for regnskabsbog],OversigtOverMånedligeUdgifter[[#This Row],[Kode for regnskabsbog]],SpecificeredeUdgifter[Fakturadato],"&gt;="&amp;D$3,SpecificeredeUdgifter[Fakturadato],"&lt;="&amp;D$4)+SUMIFS(Andet[Checkbeløb],Andet[Kode for regnskabsbog],OversigtOverMånedligeUdgifter[[#This Row],[Kode for regnskabsbog]],Andet[Anmodning om datotjek påbegyndt],"&gt;="&amp;DATEVALUE(" 1- "&amp;OversigtOverMånedligeUdgifter[[#Headers],[Januar]]&amp;_xlfn.SINGLE(_ÅR)),Andet[Anmodning om datotjek påbegyndt],"&lt;="&amp;D$4)</f>
        <v>0</v>
      </c>
      <c r="E10" s="16">
        <f ca="1">SUMIFS(SpecificeredeUdgifter[Checkbeløb],SpecificeredeUdgifter[Kode for regnskabsbog],OversigtOverMånedligeUdgifter[[#This Row],[Kode for regnskabsbog]],SpecificeredeUdgifter[Fakturadato],"&gt;="&amp;E$3,SpecificeredeUdgifter[Fakturadato],"&lt;="&amp;E$4)+SUMIFS(Andet[Checkbeløb],Andet[Kode for regnskabsbog],OversigtOverMånedligeUdgifter[[#This Row],[Kode for regnskabsbog]],Andet[Anmodning om datotjek påbegyndt],"&gt;="&amp;DATEVALUE(" 1- "&amp;OversigtOverMånedligeUdgifter[[#Headers],[Februar]]&amp;_xlfn.SINGLE(_ÅR)),Andet[Anmodning om datotjek påbegyndt],"&lt;="&amp;E$4)</f>
        <v>0</v>
      </c>
      <c r="F10" s="16">
        <f ca="1">SUMIFS(SpecificeredeUdgifter[Checkbeløb],SpecificeredeUdgifter[Kode for regnskabsbog],OversigtOverMånedligeUdgifter[[#This Row],[Kode for regnskabsbog]],SpecificeredeUdgifter[Fakturadato],"&gt;="&amp;F$3,SpecificeredeUdgifter[Fakturadato],"&lt;="&amp;F$4)+SUMIFS(Andet[Checkbeløb],Andet[Kode for regnskabsbog],OversigtOverMånedligeUdgifter[[#This Row],[Kode for regnskabsbog]],Andet[Anmodning om datotjek påbegyndt],"&gt;="&amp;DATEVALUE(" 1- "&amp;OversigtOverMånedligeUdgifter[[#Headers],[Marts]]&amp;_xlfn.SINGLE(_ÅR)),Andet[Anmodning om datotjek påbegyndt],"&lt;="&amp;F$4)</f>
        <v>0</v>
      </c>
      <c r="G10" s="16">
        <f ca="1">SUMIFS(SpecificeredeUdgifter[Checkbeløb],SpecificeredeUdgifter[Kode for regnskabsbog],OversigtOverMånedligeUdgifter[[#This Row],[Kode for regnskabsbog]],SpecificeredeUdgifter[Fakturadato],"&gt;="&amp;G$3,SpecificeredeUdgifter[Fakturadato],"&lt;="&amp;G$4)+SUMIFS(Andet[Checkbeløb],Andet[Kode for regnskabsbog],OversigtOverMånedligeUdgifter[[#This Row],[Kode for regnskabsbog]],Andet[Anmodning om datotjek påbegyndt],"&gt;="&amp;DATEVALUE(" 1- "&amp;OversigtOverMånedligeUdgifter[[#Headers],[April]]&amp;_xlfn.SINGLE(_ÅR)),Andet[Anmodning om datotjek påbegyndt],"&lt;="&amp;G$4)</f>
        <v>0</v>
      </c>
      <c r="H10" s="16">
        <f ca="1">SUMIFS(SpecificeredeUdgifter[Checkbeløb],SpecificeredeUdgifter[Kode for regnskabsbog],OversigtOverMånedligeUdgifter[[#This Row],[Kode for regnskabsbog]],SpecificeredeUdgifter[Fakturadato],"&gt;="&amp;H$3,SpecificeredeUdgifter[Fakturadato],"&lt;="&amp;H$4)+SUMIFS(Andet[Checkbeløb],Andet[Kode for regnskabsbog],OversigtOverMånedligeUdgifter[[#This Row],[Kode for regnskabsbog]],Andet[Anmodning om datotjek påbegyndt],"&gt;="&amp;DATEVALUE(" 1- "&amp;OversigtOverMånedligeUdgifter[[#Headers],[Maj]]&amp;_xlfn.SINGLE(_ÅR)),Andet[Anmodning om datotjek påbegyndt],"&lt;="&amp;H$4)</f>
        <v>0</v>
      </c>
      <c r="I10" s="16">
        <f ca="1">SUMIFS(SpecificeredeUdgifter[Checkbeløb],SpecificeredeUdgifter[Kode for regnskabsbog],OversigtOverMånedligeUdgifter[[#This Row],[Kode for regnskabsbog]],SpecificeredeUdgifter[Fakturadato],"&gt;="&amp;I$3,SpecificeredeUdgifter[Fakturadato],"&lt;="&amp;I$4)+SUMIFS(Andet[Checkbeløb],Andet[Kode for regnskabsbog],OversigtOverMånedligeUdgifter[[#This Row],[Kode for regnskabsbog]],Andet[Anmodning om datotjek påbegyndt],"&gt;="&amp;DATEVALUE(" 1- "&amp;OversigtOverMånedligeUdgifter[[#Headers],[Juni]]&amp;_xlfn.SINGLE(_ÅR)),Andet[Anmodning om datotjek påbegyndt],"&lt;="&amp;I$4)</f>
        <v>0</v>
      </c>
      <c r="J10" s="16">
        <f ca="1">SUMIFS(SpecificeredeUdgifter[Checkbeløb],SpecificeredeUdgifter[Kode for regnskabsbog],OversigtOverMånedligeUdgifter[[#This Row],[Kode for regnskabsbog]],SpecificeredeUdgifter[Fakturadato],"&gt;="&amp;J$3,SpecificeredeUdgifter[Fakturadato],"&lt;="&amp;J$4)+SUMIFS(Andet[Checkbeløb],Andet[Kode for regnskabsbog],OversigtOverMånedligeUdgifter[[#This Row],[Kode for regnskabsbog]],Andet[Anmodning om datotjek påbegyndt],"&gt;="&amp;DATEVALUE(" 1- "&amp;OversigtOverMånedligeUdgifter[[#Headers],[Juli]]&amp;_xlfn.SINGLE(_ÅR)),Andet[Anmodning om datotjek påbegyndt],"&lt;="&amp;J$4)</f>
        <v>0</v>
      </c>
      <c r="K10" s="16">
        <f ca="1">SUMIFS(SpecificeredeUdgifter[Checkbeløb],SpecificeredeUdgifter[Kode for regnskabsbog],OversigtOverMånedligeUdgifter[[#This Row],[Kode for regnskabsbog]],SpecificeredeUdgifter[Fakturadato],"&gt;="&amp;K$3,SpecificeredeUdgifter[Fakturadato],"&lt;="&amp;K$4)+SUMIFS(Andet[Checkbeløb],Andet[Kode for regnskabsbog],OversigtOverMånedligeUdgifter[[#This Row],[Kode for regnskabsbog]],Andet[Anmodning om datotjek påbegyndt],"&gt;="&amp;DATEVALUE(" 1- "&amp;OversigtOverMånedligeUdgifter[[#Headers],[August]]&amp;_xlfn.SINGLE(_ÅR)),Andet[Anmodning om datotjek påbegyndt],"&lt;="&amp;K$4)</f>
        <v>0</v>
      </c>
      <c r="L10" s="16">
        <f ca="1">SUMIFS(SpecificeredeUdgifter[Checkbeløb],SpecificeredeUdgifter[Kode for regnskabsbog],OversigtOverMånedligeUdgifter[[#This Row],[Kode for regnskabsbog]],SpecificeredeUdgifter[Fakturadato],"&gt;="&amp;L$3,SpecificeredeUdgifter[Fakturadato],"&lt;="&amp;L$4)+SUMIFS(Andet[Checkbeløb],Andet[Kode for regnskabsbog],OversigtOverMånedligeUdgifter[[#This Row],[Kode for regnskabsbog]],Andet[Anmodning om datotjek påbegyndt],"&gt;="&amp;DATEVALUE(" 1- "&amp;OversigtOverMånedligeUdgifter[[#Headers],[September]]&amp;_xlfn.SINGLE(_ÅR)),Andet[Anmodning om datotjek påbegyndt],"&lt;="&amp;L$4)</f>
        <v>0</v>
      </c>
      <c r="M10" s="16">
        <f ca="1">SUMIFS(SpecificeredeUdgifter[Checkbeløb],SpecificeredeUdgifter[Kode for regnskabsbog],OversigtOverMånedligeUdgifter[[#This Row],[Kode for regnskabsbog]],SpecificeredeUdgifter[Fakturadato],"&gt;="&amp;M$3,SpecificeredeUdgifter[Fakturadato],"&lt;="&amp;M$4)+SUMIFS(Andet[Checkbeløb],Andet[Kode for regnskabsbog],OversigtOverMånedligeUdgifter[[#This Row],[Kode for regnskabsbog]],Andet[Anmodning om datotjek påbegyndt],"&gt;="&amp;DATEVALUE(" 1- "&amp;OversigtOverMånedligeUdgifter[[#Headers],[Oktober]]&amp;_xlfn.SINGLE(_ÅR)),Andet[Anmodning om datotjek påbegyndt],"&lt;="&amp;M$4)</f>
        <v>0</v>
      </c>
      <c r="N10" s="16">
        <f ca="1">SUMIFS(SpecificeredeUdgifter[Checkbeløb],SpecificeredeUdgifter[Kode for regnskabsbog],OversigtOverMånedligeUdgifter[[#This Row],[Kode for regnskabsbog]],SpecificeredeUdgifter[Fakturadato],"&gt;="&amp;N$3,SpecificeredeUdgifter[Fakturadato],"&lt;="&amp;N$4)+SUMIFS(Andet[Checkbeløb],Andet[Kode for regnskabsbog],OversigtOverMånedligeUdgifter[[#This Row],[Kode for regnskabsbog]],Andet[Anmodning om datotjek påbegyndt],"&gt;="&amp;DATEVALUE(" 1- "&amp;OversigtOverMånedligeUdgifter[[#Headers],[November]]&amp;_xlfn.SINGLE(_ÅR)),Andet[Anmodning om datotjek påbegyndt],"&lt;="&amp;N$4)</f>
        <v>0</v>
      </c>
      <c r="O10" s="16">
        <f ca="1">SUMIFS(SpecificeredeUdgifter[Checkbeløb],SpecificeredeUdgifter[Kode for regnskabsbog],OversigtOverMånedligeUdgifter[[#This Row],[Kode for regnskabsbog]],SpecificeredeUdgifter[Fakturadato],"&gt;="&amp;O$3,SpecificeredeUdgifter[Fakturadato],"&lt;="&amp;O$4)+SUMIFS(Andet[Checkbeløb],Andet[Kode for regnskabsbog],OversigtOverMånedligeUdgifter[[#This Row],[Kode for regnskabsbog]],Andet[Anmodning om datotjek påbegyndt],"&gt;="&amp;DATEVALUE(" 1- "&amp;OversigtOverMånedligeUdgifter[[#Headers],[December]]&amp;_xlfn.SINGLE(_ÅR)),Andet[Anmodning om datotjek påbegyndt],"&lt;="&amp;O$4)</f>
        <v>0</v>
      </c>
      <c r="P10" s="16">
        <f ca="1">SUM(OversigtOverMånedligeUdgifter[[#This Row],[Januar]:[December]])</f>
        <v>0</v>
      </c>
      <c r="Q10" s="17"/>
    </row>
    <row r="11" spans="2:17" ht="30" customHeight="1" x14ac:dyDescent="0.25">
      <c r="B11" s="15">
        <v>6000</v>
      </c>
      <c r="C11" s="7" t="s">
        <v>9</v>
      </c>
      <c r="D11" s="16">
        <f ca="1">SUMIFS(SpecificeredeUdgifter[Checkbeløb],SpecificeredeUdgifter[Kode for regnskabsbog],OversigtOverMånedligeUdgifter[[#This Row],[Kode for regnskabsbog]],SpecificeredeUdgifter[Fakturadato],"&gt;="&amp;D$3,SpecificeredeUdgifter[Fakturadato],"&lt;="&amp;D$4)+SUMIFS(Andet[Checkbeløb],Andet[Kode for regnskabsbog],OversigtOverMånedligeUdgifter[[#This Row],[Kode for regnskabsbog]],Andet[Anmodning om datotjek påbegyndt],"&gt;="&amp;DATEVALUE(" 1- "&amp;OversigtOverMånedligeUdgifter[[#Headers],[Januar]]&amp;_xlfn.SINGLE(_ÅR)),Andet[Anmodning om datotjek påbegyndt],"&lt;="&amp;D$4)</f>
        <v>0</v>
      </c>
      <c r="E11" s="16">
        <f ca="1">SUMIFS(SpecificeredeUdgifter[Checkbeløb],SpecificeredeUdgifter[Kode for regnskabsbog],OversigtOverMånedligeUdgifter[[#This Row],[Kode for regnskabsbog]],SpecificeredeUdgifter[Fakturadato],"&gt;="&amp;E$3,SpecificeredeUdgifter[Fakturadato],"&lt;="&amp;E$4)+SUMIFS(Andet[Checkbeløb],Andet[Kode for regnskabsbog],OversigtOverMånedligeUdgifter[[#This Row],[Kode for regnskabsbog]],Andet[Anmodning om datotjek påbegyndt],"&gt;="&amp;DATEVALUE(" 1- "&amp;OversigtOverMånedligeUdgifter[[#Headers],[Februar]]&amp;_xlfn.SINGLE(_ÅR)),Andet[Anmodning om datotjek påbegyndt],"&lt;="&amp;E$4)</f>
        <v>0</v>
      </c>
      <c r="F11" s="16">
        <f ca="1">SUMIFS(SpecificeredeUdgifter[Checkbeløb],SpecificeredeUdgifter[Kode for regnskabsbog],OversigtOverMånedligeUdgifter[[#This Row],[Kode for regnskabsbog]],SpecificeredeUdgifter[Fakturadato],"&gt;="&amp;F$3,SpecificeredeUdgifter[Fakturadato],"&lt;="&amp;F$4)+SUMIFS(Andet[Checkbeløb],Andet[Kode for regnskabsbog],OversigtOverMånedligeUdgifter[[#This Row],[Kode for regnskabsbog]],Andet[Anmodning om datotjek påbegyndt],"&gt;="&amp;DATEVALUE(" 1- "&amp;OversigtOverMånedligeUdgifter[[#Headers],[Marts]]&amp;_xlfn.SINGLE(_ÅR)),Andet[Anmodning om datotjek påbegyndt],"&lt;="&amp;F$4)</f>
        <v>0</v>
      </c>
      <c r="G11" s="16">
        <f ca="1">SUMIFS(SpecificeredeUdgifter[Checkbeløb],SpecificeredeUdgifter[Kode for regnskabsbog],OversigtOverMånedligeUdgifter[[#This Row],[Kode for regnskabsbog]],SpecificeredeUdgifter[Fakturadato],"&gt;="&amp;G$3,SpecificeredeUdgifter[Fakturadato],"&lt;="&amp;G$4)+SUMIFS(Andet[Checkbeløb],Andet[Kode for regnskabsbog],OversigtOverMånedligeUdgifter[[#This Row],[Kode for regnskabsbog]],Andet[Anmodning om datotjek påbegyndt],"&gt;="&amp;DATEVALUE(" 1- "&amp;OversigtOverMånedligeUdgifter[[#Headers],[April]]&amp;_xlfn.SINGLE(_ÅR)),Andet[Anmodning om datotjek påbegyndt],"&lt;="&amp;G$4)</f>
        <v>0</v>
      </c>
      <c r="H11" s="16">
        <f ca="1">SUMIFS(SpecificeredeUdgifter[Checkbeløb],SpecificeredeUdgifter[Kode for regnskabsbog],OversigtOverMånedligeUdgifter[[#This Row],[Kode for regnskabsbog]],SpecificeredeUdgifter[Fakturadato],"&gt;="&amp;H$3,SpecificeredeUdgifter[Fakturadato],"&lt;="&amp;H$4)+SUMIFS(Andet[Checkbeløb],Andet[Kode for regnskabsbog],OversigtOverMånedligeUdgifter[[#This Row],[Kode for regnskabsbog]],Andet[Anmodning om datotjek påbegyndt],"&gt;="&amp;DATEVALUE(" 1- "&amp;OversigtOverMånedligeUdgifter[[#Headers],[Maj]]&amp;_xlfn.SINGLE(_ÅR)),Andet[Anmodning om datotjek påbegyndt],"&lt;="&amp;H$4)</f>
        <v>0</v>
      </c>
      <c r="I11" s="16">
        <f ca="1">SUMIFS(SpecificeredeUdgifter[Checkbeløb],SpecificeredeUdgifter[Kode for regnskabsbog],OversigtOverMånedligeUdgifter[[#This Row],[Kode for regnskabsbog]],SpecificeredeUdgifter[Fakturadato],"&gt;="&amp;I$3,SpecificeredeUdgifter[Fakturadato],"&lt;="&amp;I$4)+SUMIFS(Andet[Checkbeløb],Andet[Kode for regnskabsbog],OversigtOverMånedligeUdgifter[[#This Row],[Kode for regnskabsbog]],Andet[Anmodning om datotjek påbegyndt],"&gt;="&amp;DATEVALUE(" 1- "&amp;OversigtOverMånedligeUdgifter[[#Headers],[Juni]]&amp;_xlfn.SINGLE(_ÅR)),Andet[Anmodning om datotjek påbegyndt],"&lt;="&amp;I$4)</f>
        <v>0</v>
      </c>
      <c r="J11" s="16">
        <f ca="1">SUMIFS(SpecificeredeUdgifter[Checkbeløb],SpecificeredeUdgifter[Kode for regnskabsbog],OversigtOverMånedligeUdgifter[[#This Row],[Kode for regnskabsbog]],SpecificeredeUdgifter[Fakturadato],"&gt;="&amp;J$3,SpecificeredeUdgifter[Fakturadato],"&lt;="&amp;J$4)+SUMIFS(Andet[Checkbeløb],Andet[Kode for regnskabsbog],OversigtOverMånedligeUdgifter[[#This Row],[Kode for regnskabsbog]],Andet[Anmodning om datotjek påbegyndt],"&gt;="&amp;DATEVALUE(" 1- "&amp;OversigtOverMånedligeUdgifter[[#Headers],[Juli]]&amp;_xlfn.SINGLE(_ÅR)),Andet[Anmodning om datotjek påbegyndt],"&lt;="&amp;J$4)</f>
        <v>0</v>
      </c>
      <c r="K11" s="16">
        <f ca="1">SUMIFS(SpecificeredeUdgifter[Checkbeløb],SpecificeredeUdgifter[Kode for regnskabsbog],OversigtOverMånedligeUdgifter[[#This Row],[Kode for regnskabsbog]],SpecificeredeUdgifter[Fakturadato],"&gt;="&amp;K$3,SpecificeredeUdgifter[Fakturadato],"&lt;="&amp;K$4)+SUMIFS(Andet[Checkbeløb],Andet[Kode for regnskabsbog],OversigtOverMånedligeUdgifter[[#This Row],[Kode for regnskabsbog]],Andet[Anmodning om datotjek påbegyndt],"&gt;="&amp;DATEVALUE(" 1- "&amp;OversigtOverMånedligeUdgifter[[#Headers],[August]]&amp;_xlfn.SINGLE(_ÅR)),Andet[Anmodning om datotjek påbegyndt],"&lt;="&amp;K$4)</f>
        <v>0</v>
      </c>
      <c r="L11" s="16">
        <f ca="1">SUMIFS(SpecificeredeUdgifter[Checkbeløb],SpecificeredeUdgifter[Kode for regnskabsbog],OversigtOverMånedligeUdgifter[[#This Row],[Kode for regnskabsbog]],SpecificeredeUdgifter[Fakturadato],"&gt;="&amp;L$3,SpecificeredeUdgifter[Fakturadato],"&lt;="&amp;L$4)+SUMIFS(Andet[Checkbeløb],Andet[Kode for regnskabsbog],OversigtOverMånedligeUdgifter[[#This Row],[Kode for regnskabsbog]],Andet[Anmodning om datotjek påbegyndt],"&gt;="&amp;DATEVALUE(" 1- "&amp;OversigtOverMånedligeUdgifter[[#Headers],[September]]&amp;_xlfn.SINGLE(_ÅR)),Andet[Anmodning om datotjek påbegyndt],"&lt;="&amp;L$4)</f>
        <v>0</v>
      </c>
      <c r="M11" s="16">
        <f ca="1">SUMIFS(SpecificeredeUdgifter[Checkbeløb],SpecificeredeUdgifter[Kode for regnskabsbog],OversigtOverMånedligeUdgifter[[#This Row],[Kode for regnskabsbog]],SpecificeredeUdgifter[Fakturadato],"&gt;="&amp;M$3,SpecificeredeUdgifter[Fakturadato],"&lt;="&amp;M$4)+SUMIFS(Andet[Checkbeløb],Andet[Kode for regnskabsbog],OversigtOverMånedligeUdgifter[[#This Row],[Kode for regnskabsbog]],Andet[Anmodning om datotjek påbegyndt],"&gt;="&amp;DATEVALUE(" 1- "&amp;OversigtOverMånedligeUdgifter[[#Headers],[Oktober]]&amp;_xlfn.SINGLE(_ÅR)),Andet[Anmodning om datotjek påbegyndt],"&lt;="&amp;M$4)</f>
        <v>0</v>
      </c>
      <c r="N11" s="16">
        <f ca="1">SUMIFS(SpecificeredeUdgifter[Checkbeløb],SpecificeredeUdgifter[Kode for regnskabsbog],OversigtOverMånedligeUdgifter[[#This Row],[Kode for regnskabsbog]],SpecificeredeUdgifter[Fakturadato],"&gt;="&amp;N$3,SpecificeredeUdgifter[Fakturadato],"&lt;="&amp;N$4)+SUMIFS(Andet[Checkbeløb],Andet[Kode for regnskabsbog],OversigtOverMånedligeUdgifter[[#This Row],[Kode for regnskabsbog]],Andet[Anmodning om datotjek påbegyndt],"&gt;="&amp;DATEVALUE(" 1- "&amp;OversigtOverMånedligeUdgifter[[#Headers],[November]]&amp;_xlfn.SINGLE(_ÅR)),Andet[Anmodning om datotjek påbegyndt],"&lt;="&amp;N$4)</f>
        <v>0</v>
      </c>
      <c r="O11" s="16">
        <f ca="1">SUMIFS(SpecificeredeUdgifter[Checkbeløb],SpecificeredeUdgifter[Kode for regnskabsbog],OversigtOverMånedligeUdgifter[[#This Row],[Kode for regnskabsbog]],SpecificeredeUdgifter[Fakturadato],"&gt;="&amp;O$3,SpecificeredeUdgifter[Fakturadato],"&lt;="&amp;O$4)+SUMIFS(Andet[Checkbeløb],Andet[Kode for regnskabsbog],OversigtOverMånedligeUdgifter[[#This Row],[Kode for regnskabsbog]],Andet[Anmodning om datotjek påbegyndt],"&gt;="&amp;DATEVALUE(" 1- "&amp;OversigtOverMånedligeUdgifter[[#Headers],[December]]&amp;_xlfn.SINGLE(_ÅR)),Andet[Anmodning om datotjek påbegyndt],"&lt;="&amp;O$4)</f>
        <v>0</v>
      </c>
      <c r="P11" s="16">
        <f ca="1">SUM(OversigtOverMånedligeUdgifter[[#This Row],[Januar]:[December]])</f>
        <v>0</v>
      </c>
      <c r="Q11" s="17"/>
    </row>
    <row r="12" spans="2:17" ht="30" customHeight="1" x14ac:dyDescent="0.25">
      <c r="B12" s="15">
        <v>7000</v>
      </c>
      <c r="C12" s="7" t="s">
        <v>10</v>
      </c>
      <c r="D12" s="16">
        <f ca="1">SUMIFS(SpecificeredeUdgifter[Checkbeløb],SpecificeredeUdgifter[Kode for regnskabsbog],OversigtOverMånedligeUdgifter[[#This Row],[Kode for regnskabsbog]],SpecificeredeUdgifter[Fakturadato],"&gt;="&amp;D$3,SpecificeredeUdgifter[Fakturadato],"&lt;="&amp;D$4)+SUMIFS(Andet[Checkbeløb],Andet[Kode for regnskabsbog],OversigtOverMånedligeUdgifter[[#This Row],[Kode for regnskabsbog]],Andet[Anmodning om datotjek påbegyndt],"&gt;="&amp;DATEVALUE(" 1- "&amp;OversigtOverMånedligeUdgifter[[#Headers],[Januar]]&amp;_xlfn.SINGLE(_ÅR)),Andet[Anmodning om datotjek påbegyndt],"&lt;="&amp;D$4)</f>
        <v>0</v>
      </c>
      <c r="E12" s="16">
        <f ca="1">SUMIFS(SpecificeredeUdgifter[Checkbeløb],SpecificeredeUdgifter[Kode for regnskabsbog],OversigtOverMånedligeUdgifter[[#This Row],[Kode for regnskabsbog]],SpecificeredeUdgifter[Fakturadato],"&gt;="&amp;E$3,SpecificeredeUdgifter[Fakturadato],"&lt;="&amp;E$4)+SUMIFS(Andet[Checkbeløb],Andet[Kode for regnskabsbog],OversigtOverMånedligeUdgifter[[#This Row],[Kode for regnskabsbog]],Andet[Anmodning om datotjek påbegyndt],"&gt;="&amp;DATEVALUE(" 1- "&amp;OversigtOverMånedligeUdgifter[[#Headers],[Februar]]&amp;_xlfn.SINGLE(_ÅR)),Andet[Anmodning om datotjek påbegyndt],"&lt;="&amp;E$4)</f>
        <v>0</v>
      </c>
      <c r="F12" s="16">
        <f ca="1">SUMIFS(SpecificeredeUdgifter[Checkbeløb],SpecificeredeUdgifter[Kode for regnskabsbog],OversigtOverMånedligeUdgifter[[#This Row],[Kode for regnskabsbog]],SpecificeredeUdgifter[Fakturadato],"&gt;="&amp;F$3,SpecificeredeUdgifter[Fakturadato],"&lt;="&amp;F$4)+SUMIFS(Andet[Checkbeløb],Andet[Kode for regnskabsbog],OversigtOverMånedligeUdgifter[[#This Row],[Kode for regnskabsbog]],Andet[Anmodning om datotjek påbegyndt],"&gt;="&amp;DATEVALUE(" 1- "&amp;OversigtOverMånedligeUdgifter[[#Headers],[Marts]]&amp;_xlfn.SINGLE(_ÅR)),Andet[Anmodning om datotjek påbegyndt],"&lt;="&amp;F$4)</f>
        <v>0</v>
      </c>
      <c r="G12" s="16">
        <f ca="1">SUMIFS(SpecificeredeUdgifter[Checkbeløb],SpecificeredeUdgifter[Kode for regnskabsbog],OversigtOverMånedligeUdgifter[[#This Row],[Kode for regnskabsbog]],SpecificeredeUdgifter[Fakturadato],"&gt;="&amp;G$3,SpecificeredeUdgifter[Fakturadato],"&lt;="&amp;G$4)+SUMIFS(Andet[Checkbeløb],Andet[Kode for regnskabsbog],OversigtOverMånedligeUdgifter[[#This Row],[Kode for regnskabsbog]],Andet[Anmodning om datotjek påbegyndt],"&gt;="&amp;DATEVALUE(" 1- "&amp;OversigtOverMånedligeUdgifter[[#Headers],[April]]&amp;_xlfn.SINGLE(_ÅR)),Andet[Anmodning om datotjek påbegyndt],"&lt;="&amp;G$4)</f>
        <v>0</v>
      </c>
      <c r="H12" s="16">
        <f ca="1">SUMIFS(SpecificeredeUdgifter[Checkbeløb],SpecificeredeUdgifter[Kode for regnskabsbog],OversigtOverMånedligeUdgifter[[#This Row],[Kode for regnskabsbog]],SpecificeredeUdgifter[Fakturadato],"&gt;="&amp;H$3,SpecificeredeUdgifter[Fakturadato],"&lt;="&amp;H$4)+SUMIFS(Andet[Checkbeløb],Andet[Kode for regnskabsbog],OversigtOverMånedligeUdgifter[[#This Row],[Kode for regnskabsbog]],Andet[Anmodning om datotjek påbegyndt],"&gt;="&amp;DATEVALUE(" 1- "&amp;OversigtOverMånedligeUdgifter[[#Headers],[Maj]]&amp;_xlfn.SINGLE(_ÅR)),Andet[Anmodning om datotjek påbegyndt],"&lt;="&amp;H$4)</f>
        <v>0</v>
      </c>
      <c r="I12" s="16">
        <f ca="1">SUMIFS(SpecificeredeUdgifter[Checkbeløb],SpecificeredeUdgifter[Kode for regnskabsbog],OversigtOverMånedligeUdgifter[[#This Row],[Kode for regnskabsbog]],SpecificeredeUdgifter[Fakturadato],"&gt;="&amp;I$3,SpecificeredeUdgifter[Fakturadato],"&lt;="&amp;I$4)+SUMIFS(Andet[Checkbeløb],Andet[Kode for regnskabsbog],OversigtOverMånedligeUdgifter[[#This Row],[Kode for regnskabsbog]],Andet[Anmodning om datotjek påbegyndt],"&gt;="&amp;DATEVALUE(" 1- "&amp;OversigtOverMånedligeUdgifter[[#Headers],[Juni]]&amp;_xlfn.SINGLE(_ÅR)),Andet[Anmodning om datotjek påbegyndt],"&lt;="&amp;I$4)</f>
        <v>0</v>
      </c>
      <c r="J12" s="16">
        <f ca="1">SUMIFS(SpecificeredeUdgifter[Checkbeløb],SpecificeredeUdgifter[Kode for regnskabsbog],OversigtOverMånedligeUdgifter[[#This Row],[Kode for regnskabsbog]],SpecificeredeUdgifter[Fakturadato],"&gt;="&amp;J$3,SpecificeredeUdgifter[Fakturadato],"&lt;="&amp;J$4)+SUMIFS(Andet[Checkbeløb],Andet[Kode for regnskabsbog],OversigtOverMånedligeUdgifter[[#This Row],[Kode for regnskabsbog]],Andet[Anmodning om datotjek påbegyndt],"&gt;="&amp;DATEVALUE(" 1- "&amp;OversigtOverMånedligeUdgifter[[#Headers],[Juli]]&amp;_xlfn.SINGLE(_ÅR)),Andet[Anmodning om datotjek påbegyndt],"&lt;="&amp;J$4)</f>
        <v>0</v>
      </c>
      <c r="K12" s="16">
        <f ca="1">SUMIFS(SpecificeredeUdgifter[Checkbeløb],SpecificeredeUdgifter[Kode for regnskabsbog],OversigtOverMånedligeUdgifter[[#This Row],[Kode for regnskabsbog]],SpecificeredeUdgifter[Fakturadato],"&gt;="&amp;K$3,SpecificeredeUdgifter[Fakturadato],"&lt;="&amp;K$4)+SUMIFS(Andet[Checkbeløb],Andet[Kode for regnskabsbog],OversigtOverMånedligeUdgifter[[#This Row],[Kode for regnskabsbog]],Andet[Anmodning om datotjek påbegyndt],"&gt;="&amp;DATEVALUE(" 1- "&amp;OversigtOverMånedligeUdgifter[[#Headers],[August]]&amp;_xlfn.SINGLE(_ÅR)),Andet[Anmodning om datotjek påbegyndt],"&lt;="&amp;K$4)</f>
        <v>0</v>
      </c>
      <c r="L12" s="16">
        <f ca="1">SUMIFS(SpecificeredeUdgifter[Checkbeløb],SpecificeredeUdgifter[Kode for regnskabsbog],OversigtOverMånedligeUdgifter[[#This Row],[Kode for regnskabsbog]],SpecificeredeUdgifter[Fakturadato],"&gt;="&amp;L$3,SpecificeredeUdgifter[Fakturadato],"&lt;="&amp;L$4)+SUMIFS(Andet[Checkbeløb],Andet[Kode for regnskabsbog],OversigtOverMånedligeUdgifter[[#This Row],[Kode for regnskabsbog]],Andet[Anmodning om datotjek påbegyndt],"&gt;="&amp;DATEVALUE(" 1- "&amp;OversigtOverMånedligeUdgifter[[#Headers],[September]]&amp;_xlfn.SINGLE(_ÅR)),Andet[Anmodning om datotjek påbegyndt],"&lt;="&amp;L$4)</f>
        <v>0</v>
      </c>
      <c r="M12" s="16">
        <f ca="1">SUMIFS(SpecificeredeUdgifter[Checkbeløb],SpecificeredeUdgifter[Kode for regnskabsbog],OversigtOverMånedligeUdgifter[[#This Row],[Kode for regnskabsbog]],SpecificeredeUdgifter[Fakturadato],"&gt;="&amp;M$3,SpecificeredeUdgifter[Fakturadato],"&lt;="&amp;M$4)+SUMIFS(Andet[Checkbeløb],Andet[Kode for regnskabsbog],OversigtOverMånedligeUdgifter[[#This Row],[Kode for regnskabsbog]],Andet[Anmodning om datotjek påbegyndt],"&gt;="&amp;DATEVALUE(" 1- "&amp;OversigtOverMånedligeUdgifter[[#Headers],[Oktober]]&amp;_xlfn.SINGLE(_ÅR)),Andet[Anmodning om datotjek påbegyndt],"&lt;="&amp;M$4)</f>
        <v>0</v>
      </c>
      <c r="N12" s="16">
        <f ca="1">SUMIFS(SpecificeredeUdgifter[Checkbeløb],SpecificeredeUdgifter[Kode for regnskabsbog],OversigtOverMånedligeUdgifter[[#This Row],[Kode for regnskabsbog]],SpecificeredeUdgifter[Fakturadato],"&gt;="&amp;N$3,SpecificeredeUdgifter[Fakturadato],"&lt;="&amp;N$4)+SUMIFS(Andet[Checkbeløb],Andet[Kode for regnskabsbog],OversigtOverMånedligeUdgifter[[#This Row],[Kode for regnskabsbog]],Andet[Anmodning om datotjek påbegyndt],"&gt;="&amp;DATEVALUE(" 1- "&amp;OversigtOverMånedligeUdgifter[[#Headers],[November]]&amp;_xlfn.SINGLE(_ÅR)),Andet[Anmodning om datotjek påbegyndt],"&lt;="&amp;N$4)</f>
        <v>0</v>
      </c>
      <c r="O12" s="16">
        <f ca="1">SUMIFS(SpecificeredeUdgifter[Checkbeløb],SpecificeredeUdgifter[Kode for regnskabsbog],OversigtOverMånedligeUdgifter[[#This Row],[Kode for regnskabsbog]],SpecificeredeUdgifter[Fakturadato],"&gt;="&amp;O$3,SpecificeredeUdgifter[Fakturadato],"&lt;="&amp;O$4)+SUMIFS(Andet[Checkbeløb],Andet[Kode for regnskabsbog],OversigtOverMånedligeUdgifter[[#This Row],[Kode for regnskabsbog]],Andet[Anmodning om datotjek påbegyndt],"&gt;="&amp;DATEVALUE(" 1- "&amp;OversigtOverMånedligeUdgifter[[#Headers],[December]]&amp;_xlfn.SINGLE(_ÅR)),Andet[Anmodning om datotjek påbegyndt],"&lt;="&amp;O$4)</f>
        <v>0</v>
      </c>
      <c r="P12" s="16">
        <f ca="1">SUM(OversigtOverMånedligeUdgifter[[#This Row],[Januar]:[December]])</f>
        <v>0</v>
      </c>
      <c r="Q12" s="17"/>
    </row>
    <row r="13" spans="2:17" ht="30" customHeight="1" x14ac:dyDescent="0.25">
      <c r="B13" s="15">
        <v>8000</v>
      </c>
      <c r="C13" s="7" t="s">
        <v>11</v>
      </c>
      <c r="D13" s="16">
        <f ca="1">SUMIFS(SpecificeredeUdgifter[Checkbeløb],SpecificeredeUdgifter[Kode for regnskabsbog],OversigtOverMånedligeUdgifter[[#This Row],[Kode for regnskabsbog]],SpecificeredeUdgifter[Fakturadato],"&gt;="&amp;D$3,SpecificeredeUdgifter[Fakturadato],"&lt;="&amp;D$4)+SUMIFS(Andet[Checkbeløb],Andet[Kode for regnskabsbog],OversigtOverMånedligeUdgifter[[#This Row],[Kode for regnskabsbog]],Andet[Anmodning om datotjek påbegyndt],"&gt;="&amp;DATEVALUE(" 1- "&amp;OversigtOverMånedligeUdgifter[[#Headers],[Januar]]&amp;_xlfn.SINGLE(_ÅR)),Andet[Anmodning om datotjek påbegyndt],"&lt;="&amp;D$4)</f>
        <v>0</v>
      </c>
      <c r="E13" s="16">
        <f ca="1">SUMIFS(SpecificeredeUdgifter[Checkbeløb],SpecificeredeUdgifter[Kode for regnskabsbog],OversigtOverMånedligeUdgifter[[#This Row],[Kode for regnskabsbog]],SpecificeredeUdgifter[Fakturadato],"&gt;="&amp;E$3,SpecificeredeUdgifter[Fakturadato],"&lt;="&amp;E$4)+SUMIFS(Andet[Checkbeløb],Andet[Kode for regnskabsbog],OversigtOverMånedligeUdgifter[[#This Row],[Kode for regnskabsbog]],Andet[Anmodning om datotjek påbegyndt],"&gt;="&amp;DATEVALUE(" 1- "&amp;OversigtOverMånedligeUdgifter[[#Headers],[Februar]]&amp;_xlfn.SINGLE(_ÅR)),Andet[Anmodning om datotjek påbegyndt],"&lt;="&amp;E$4)</f>
        <v>0</v>
      </c>
      <c r="F13" s="16">
        <f ca="1">SUMIFS(SpecificeredeUdgifter[Checkbeløb],SpecificeredeUdgifter[Kode for regnskabsbog],OversigtOverMånedligeUdgifter[[#This Row],[Kode for regnskabsbog]],SpecificeredeUdgifter[Fakturadato],"&gt;="&amp;F$3,SpecificeredeUdgifter[Fakturadato],"&lt;="&amp;F$4)+SUMIFS(Andet[Checkbeløb],Andet[Kode for regnskabsbog],OversigtOverMånedligeUdgifter[[#This Row],[Kode for regnskabsbog]],Andet[Anmodning om datotjek påbegyndt],"&gt;="&amp;DATEVALUE(" 1- "&amp;OversigtOverMånedligeUdgifter[[#Headers],[Marts]]&amp;_xlfn.SINGLE(_ÅR)),Andet[Anmodning om datotjek påbegyndt],"&lt;="&amp;F$4)</f>
        <v>0</v>
      </c>
      <c r="G13" s="16">
        <f ca="1">SUMIFS(SpecificeredeUdgifter[Checkbeløb],SpecificeredeUdgifter[Kode for regnskabsbog],OversigtOverMånedligeUdgifter[[#This Row],[Kode for regnskabsbog]],SpecificeredeUdgifter[Fakturadato],"&gt;="&amp;G$3,SpecificeredeUdgifter[Fakturadato],"&lt;="&amp;G$4)+SUMIFS(Andet[Checkbeløb],Andet[Kode for regnskabsbog],OversigtOverMånedligeUdgifter[[#This Row],[Kode for regnskabsbog]],Andet[Anmodning om datotjek påbegyndt],"&gt;="&amp;DATEVALUE(" 1- "&amp;OversigtOverMånedligeUdgifter[[#Headers],[April]]&amp;_xlfn.SINGLE(_ÅR)),Andet[Anmodning om datotjek påbegyndt],"&lt;="&amp;G$4)</f>
        <v>0</v>
      </c>
      <c r="H13" s="16">
        <f ca="1">SUMIFS(SpecificeredeUdgifter[Checkbeløb],SpecificeredeUdgifter[Kode for regnskabsbog],OversigtOverMånedligeUdgifter[[#This Row],[Kode for regnskabsbog]],SpecificeredeUdgifter[Fakturadato],"&gt;="&amp;H$3,SpecificeredeUdgifter[Fakturadato],"&lt;="&amp;H$4)+SUMIFS(Andet[Checkbeløb],Andet[Kode for regnskabsbog],OversigtOverMånedligeUdgifter[[#This Row],[Kode for regnskabsbog]],Andet[Anmodning om datotjek påbegyndt],"&gt;="&amp;DATEVALUE(" 1- "&amp;OversigtOverMånedligeUdgifter[[#Headers],[Maj]]&amp;_xlfn.SINGLE(_ÅR)),Andet[Anmodning om datotjek påbegyndt],"&lt;="&amp;H$4)</f>
        <v>0</v>
      </c>
      <c r="I13" s="16">
        <f ca="1">SUMIFS(SpecificeredeUdgifter[Checkbeløb],SpecificeredeUdgifter[Kode for regnskabsbog],OversigtOverMånedligeUdgifter[[#This Row],[Kode for regnskabsbog]],SpecificeredeUdgifter[Fakturadato],"&gt;="&amp;I$3,SpecificeredeUdgifter[Fakturadato],"&lt;="&amp;I$4)+SUMIFS(Andet[Checkbeløb],Andet[Kode for regnskabsbog],OversigtOverMånedligeUdgifter[[#This Row],[Kode for regnskabsbog]],Andet[Anmodning om datotjek påbegyndt],"&gt;="&amp;DATEVALUE(" 1- "&amp;OversigtOverMånedligeUdgifter[[#Headers],[Juni]]&amp;_xlfn.SINGLE(_ÅR)),Andet[Anmodning om datotjek påbegyndt],"&lt;="&amp;I$4)</f>
        <v>0</v>
      </c>
      <c r="J13" s="16">
        <f ca="1">SUMIFS(SpecificeredeUdgifter[Checkbeløb],SpecificeredeUdgifter[Kode for regnskabsbog],OversigtOverMånedligeUdgifter[[#This Row],[Kode for regnskabsbog]],SpecificeredeUdgifter[Fakturadato],"&gt;="&amp;J$3,SpecificeredeUdgifter[Fakturadato],"&lt;="&amp;J$4)+SUMIFS(Andet[Checkbeløb],Andet[Kode for regnskabsbog],OversigtOverMånedligeUdgifter[[#This Row],[Kode for regnskabsbog]],Andet[Anmodning om datotjek påbegyndt],"&gt;="&amp;DATEVALUE(" 1- "&amp;OversigtOverMånedligeUdgifter[[#Headers],[Juli]]&amp;_xlfn.SINGLE(_ÅR)),Andet[Anmodning om datotjek påbegyndt],"&lt;="&amp;J$4)</f>
        <v>0</v>
      </c>
      <c r="K13" s="16">
        <f ca="1">SUMIFS(SpecificeredeUdgifter[Checkbeløb],SpecificeredeUdgifter[Kode for regnskabsbog],OversigtOverMånedligeUdgifter[[#This Row],[Kode for regnskabsbog]],SpecificeredeUdgifter[Fakturadato],"&gt;="&amp;K$3,SpecificeredeUdgifter[Fakturadato],"&lt;="&amp;K$4)+SUMIFS(Andet[Checkbeløb],Andet[Kode for regnskabsbog],OversigtOverMånedligeUdgifter[[#This Row],[Kode for regnskabsbog]],Andet[Anmodning om datotjek påbegyndt],"&gt;="&amp;DATEVALUE(" 1- "&amp;OversigtOverMånedligeUdgifter[[#Headers],[August]]&amp;_xlfn.SINGLE(_ÅR)),Andet[Anmodning om datotjek påbegyndt],"&lt;="&amp;K$4)</f>
        <v>0</v>
      </c>
      <c r="L13" s="16">
        <f ca="1">SUMIFS(SpecificeredeUdgifter[Checkbeløb],SpecificeredeUdgifter[Kode for regnskabsbog],OversigtOverMånedligeUdgifter[[#This Row],[Kode for regnskabsbog]],SpecificeredeUdgifter[Fakturadato],"&gt;="&amp;L$3,SpecificeredeUdgifter[Fakturadato],"&lt;="&amp;L$4)+SUMIFS(Andet[Checkbeløb],Andet[Kode for regnskabsbog],OversigtOverMånedligeUdgifter[[#This Row],[Kode for regnskabsbog]],Andet[Anmodning om datotjek påbegyndt],"&gt;="&amp;DATEVALUE(" 1- "&amp;OversigtOverMånedligeUdgifter[[#Headers],[September]]&amp;_xlfn.SINGLE(_ÅR)),Andet[Anmodning om datotjek påbegyndt],"&lt;="&amp;L$4)</f>
        <v>0</v>
      </c>
      <c r="M13" s="16">
        <f ca="1">SUMIFS(SpecificeredeUdgifter[Checkbeløb],SpecificeredeUdgifter[Kode for regnskabsbog],OversigtOverMånedligeUdgifter[[#This Row],[Kode for regnskabsbog]],SpecificeredeUdgifter[Fakturadato],"&gt;="&amp;M$3,SpecificeredeUdgifter[Fakturadato],"&lt;="&amp;M$4)+SUMIFS(Andet[Checkbeløb],Andet[Kode for regnskabsbog],OversigtOverMånedligeUdgifter[[#This Row],[Kode for regnskabsbog]],Andet[Anmodning om datotjek påbegyndt],"&gt;="&amp;DATEVALUE(" 1- "&amp;OversigtOverMånedligeUdgifter[[#Headers],[Oktober]]&amp;_xlfn.SINGLE(_ÅR)),Andet[Anmodning om datotjek påbegyndt],"&lt;="&amp;M$4)</f>
        <v>0</v>
      </c>
      <c r="N13" s="16">
        <f ca="1">SUMIFS(SpecificeredeUdgifter[Checkbeløb],SpecificeredeUdgifter[Kode for regnskabsbog],OversigtOverMånedligeUdgifter[[#This Row],[Kode for regnskabsbog]],SpecificeredeUdgifter[Fakturadato],"&gt;="&amp;N$3,SpecificeredeUdgifter[Fakturadato],"&lt;="&amp;N$4)+SUMIFS(Andet[Checkbeløb],Andet[Kode for regnskabsbog],OversigtOverMånedligeUdgifter[[#This Row],[Kode for regnskabsbog]],Andet[Anmodning om datotjek påbegyndt],"&gt;="&amp;DATEVALUE(" 1- "&amp;OversigtOverMånedligeUdgifter[[#Headers],[November]]&amp;_xlfn.SINGLE(_ÅR)),Andet[Anmodning om datotjek påbegyndt],"&lt;="&amp;N$4)</f>
        <v>0</v>
      </c>
      <c r="O13" s="16">
        <f ca="1">SUMIFS(SpecificeredeUdgifter[Checkbeløb],SpecificeredeUdgifter[Kode for regnskabsbog],OversigtOverMånedligeUdgifter[[#This Row],[Kode for regnskabsbog]],SpecificeredeUdgifter[Fakturadato],"&gt;="&amp;O$3,SpecificeredeUdgifter[Fakturadato],"&lt;="&amp;O$4)+SUMIFS(Andet[Checkbeløb],Andet[Kode for regnskabsbog],OversigtOverMånedligeUdgifter[[#This Row],[Kode for regnskabsbog]],Andet[Anmodning om datotjek påbegyndt],"&gt;="&amp;DATEVALUE(" 1- "&amp;OversigtOverMånedligeUdgifter[[#Headers],[December]]&amp;_xlfn.SINGLE(_ÅR)),Andet[Anmodning om datotjek påbegyndt],"&lt;="&amp;O$4)</f>
        <v>0</v>
      </c>
      <c r="P13" s="16">
        <f ca="1">SUM(OversigtOverMånedligeUdgifter[[#This Row],[Januar]:[December]])</f>
        <v>0</v>
      </c>
      <c r="Q13" s="17"/>
    </row>
    <row r="14" spans="2:17" ht="30" customHeight="1" x14ac:dyDescent="0.25">
      <c r="B14" s="15">
        <v>9000</v>
      </c>
      <c r="C14" s="7" t="s">
        <v>12</v>
      </c>
      <c r="D14" s="16">
        <f ca="1">SUMIFS(SpecificeredeUdgifter[Checkbeløb],SpecificeredeUdgifter[Kode for regnskabsbog],OversigtOverMånedligeUdgifter[[#This Row],[Kode for regnskabsbog]],SpecificeredeUdgifter[Fakturadato],"&gt;="&amp;D$3,SpecificeredeUdgifter[Fakturadato],"&lt;="&amp;D$4)+SUMIFS(Andet[Checkbeløb],Andet[Kode for regnskabsbog],OversigtOverMånedligeUdgifter[[#This Row],[Kode for regnskabsbog]],Andet[Anmodning om datotjek påbegyndt],"&gt;="&amp;DATEVALUE(" 1- "&amp;OversigtOverMånedligeUdgifter[[#Headers],[Januar]]&amp;_xlfn.SINGLE(_ÅR)),Andet[Anmodning om datotjek påbegyndt],"&lt;="&amp;D$4)</f>
        <v>0</v>
      </c>
      <c r="E14" s="16">
        <f ca="1">SUMIFS(SpecificeredeUdgifter[Checkbeløb],SpecificeredeUdgifter[Kode for regnskabsbog],OversigtOverMånedligeUdgifter[[#This Row],[Kode for regnskabsbog]],SpecificeredeUdgifter[Fakturadato],"&gt;="&amp;E$3,SpecificeredeUdgifter[Fakturadato],"&lt;="&amp;E$4)+SUMIFS(Andet[Checkbeløb],Andet[Kode for regnskabsbog],OversigtOverMånedligeUdgifter[[#This Row],[Kode for regnskabsbog]],Andet[Anmodning om datotjek påbegyndt],"&gt;="&amp;DATEVALUE(" 1- "&amp;OversigtOverMånedligeUdgifter[[#Headers],[Februar]]&amp;_xlfn.SINGLE(_ÅR)),Andet[Anmodning om datotjek påbegyndt],"&lt;="&amp;E$4)</f>
        <v>0</v>
      </c>
      <c r="F14" s="16">
        <f ca="1">SUMIFS(SpecificeredeUdgifter[Checkbeløb],SpecificeredeUdgifter[Kode for regnskabsbog],OversigtOverMånedligeUdgifter[[#This Row],[Kode for regnskabsbog]],SpecificeredeUdgifter[Fakturadato],"&gt;="&amp;F$3,SpecificeredeUdgifter[Fakturadato],"&lt;="&amp;F$4)+SUMIFS(Andet[Checkbeløb],Andet[Kode for regnskabsbog],OversigtOverMånedligeUdgifter[[#This Row],[Kode for regnskabsbog]],Andet[Anmodning om datotjek påbegyndt],"&gt;="&amp;DATEVALUE(" 1- "&amp;OversigtOverMånedligeUdgifter[[#Headers],[Marts]]&amp;_xlfn.SINGLE(_ÅR)),Andet[Anmodning om datotjek påbegyndt],"&lt;="&amp;F$4)</f>
        <v>0</v>
      </c>
      <c r="G14" s="16">
        <f ca="1">SUMIFS(SpecificeredeUdgifter[Checkbeløb],SpecificeredeUdgifter[Kode for regnskabsbog],OversigtOverMånedligeUdgifter[[#This Row],[Kode for regnskabsbog]],SpecificeredeUdgifter[Fakturadato],"&gt;="&amp;G$3,SpecificeredeUdgifter[Fakturadato],"&lt;="&amp;G$4)+SUMIFS(Andet[Checkbeløb],Andet[Kode for regnskabsbog],OversigtOverMånedligeUdgifter[[#This Row],[Kode for regnskabsbog]],Andet[Anmodning om datotjek påbegyndt],"&gt;="&amp;DATEVALUE(" 1- "&amp;OversigtOverMånedligeUdgifter[[#Headers],[April]]&amp;_xlfn.SINGLE(_ÅR)),Andet[Anmodning om datotjek påbegyndt],"&lt;="&amp;G$4)</f>
        <v>0</v>
      </c>
      <c r="H14" s="16">
        <f ca="1">SUMIFS(SpecificeredeUdgifter[Checkbeløb],SpecificeredeUdgifter[Kode for regnskabsbog],OversigtOverMånedligeUdgifter[[#This Row],[Kode for regnskabsbog]],SpecificeredeUdgifter[Fakturadato],"&gt;="&amp;H$3,SpecificeredeUdgifter[Fakturadato],"&lt;="&amp;H$4)+SUMIFS(Andet[Checkbeløb],Andet[Kode for regnskabsbog],OversigtOverMånedligeUdgifter[[#This Row],[Kode for regnskabsbog]],Andet[Anmodning om datotjek påbegyndt],"&gt;="&amp;DATEVALUE(" 1- "&amp;OversigtOverMånedligeUdgifter[[#Headers],[Maj]]&amp;_xlfn.SINGLE(_ÅR)),Andet[Anmodning om datotjek påbegyndt],"&lt;="&amp;H$4)</f>
        <v>0</v>
      </c>
      <c r="I14" s="16">
        <f ca="1">SUMIFS(SpecificeredeUdgifter[Checkbeløb],SpecificeredeUdgifter[Kode for regnskabsbog],OversigtOverMånedligeUdgifter[[#This Row],[Kode for regnskabsbog]],SpecificeredeUdgifter[Fakturadato],"&gt;="&amp;I$3,SpecificeredeUdgifter[Fakturadato],"&lt;="&amp;I$4)+SUMIFS(Andet[Checkbeløb],Andet[Kode for regnskabsbog],OversigtOverMånedligeUdgifter[[#This Row],[Kode for regnskabsbog]],Andet[Anmodning om datotjek påbegyndt],"&gt;="&amp;DATEVALUE(" 1- "&amp;OversigtOverMånedligeUdgifter[[#Headers],[Juni]]&amp;_xlfn.SINGLE(_ÅR)),Andet[Anmodning om datotjek påbegyndt],"&lt;="&amp;I$4)</f>
        <v>0</v>
      </c>
      <c r="J14" s="16">
        <f ca="1">SUMIFS(SpecificeredeUdgifter[Checkbeløb],SpecificeredeUdgifter[Kode for regnskabsbog],OversigtOverMånedligeUdgifter[[#This Row],[Kode for regnskabsbog]],SpecificeredeUdgifter[Fakturadato],"&gt;="&amp;J$3,SpecificeredeUdgifter[Fakturadato],"&lt;="&amp;J$4)+SUMIFS(Andet[Checkbeløb],Andet[Kode for regnskabsbog],OversigtOverMånedligeUdgifter[[#This Row],[Kode for regnskabsbog]],Andet[Anmodning om datotjek påbegyndt],"&gt;="&amp;DATEVALUE(" 1- "&amp;OversigtOverMånedligeUdgifter[[#Headers],[Juli]]&amp;_xlfn.SINGLE(_ÅR)),Andet[Anmodning om datotjek påbegyndt],"&lt;="&amp;J$4)</f>
        <v>0</v>
      </c>
      <c r="K14" s="16">
        <f ca="1">SUMIFS(SpecificeredeUdgifter[Checkbeløb],SpecificeredeUdgifter[Kode for regnskabsbog],OversigtOverMånedligeUdgifter[[#This Row],[Kode for regnskabsbog]],SpecificeredeUdgifter[Fakturadato],"&gt;="&amp;K$3,SpecificeredeUdgifter[Fakturadato],"&lt;="&amp;K$4)+SUMIFS(Andet[Checkbeløb],Andet[Kode for regnskabsbog],OversigtOverMånedligeUdgifter[[#This Row],[Kode for regnskabsbog]],Andet[Anmodning om datotjek påbegyndt],"&gt;="&amp;DATEVALUE(" 1- "&amp;OversigtOverMånedligeUdgifter[[#Headers],[August]]&amp;_xlfn.SINGLE(_ÅR)),Andet[Anmodning om datotjek påbegyndt],"&lt;="&amp;K$4)</f>
        <v>0</v>
      </c>
      <c r="L14" s="16">
        <f ca="1">SUMIFS(SpecificeredeUdgifter[Checkbeløb],SpecificeredeUdgifter[Kode for regnskabsbog],OversigtOverMånedligeUdgifter[[#This Row],[Kode for regnskabsbog]],SpecificeredeUdgifter[Fakturadato],"&gt;="&amp;L$3,SpecificeredeUdgifter[Fakturadato],"&lt;="&amp;L$4)+SUMIFS(Andet[Checkbeløb],Andet[Kode for regnskabsbog],OversigtOverMånedligeUdgifter[[#This Row],[Kode for regnskabsbog]],Andet[Anmodning om datotjek påbegyndt],"&gt;="&amp;DATEVALUE(" 1- "&amp;OversigtOverMånedligeUdgifter[[#Headers],[September]]&amp;_xlfn.SINGLE(_ÅR)),Andet[Anmodning om datotjek påbegyndt],"&lt;="&amp;L$4)</f>
        <v>0</v>
      </c>
      <c r="M14" s="16">
        <f ca="1">SUMIFS(SpecificeredeUdgifter[Checkbeløb],SpecificeredeUdgifter[Kode for regnskabsbog],OversigtOverMånedligeUdgifter[[#This Row],[Kode for regnskabsbog]],SpecificeredeUdgifter[Fakturadato],"&gt;="&amp;M$3,SpecificeredeUdgifter[Fakturadato],"&lt;="&amp;M$4)+SUMIFS(Andet[Checkbeløb],Andet[Kode for regnskabsbog],OversigtOverMånedligeUdgifter[[#This Row],[Kode for regnskabsbog]],Andet[Anmodning om datotjek påbegyndt],"&gt;="&amp;DATEVALUE(" 1- "&amp;OversigtOverMånedligeUdgifter[[#Headers],[Oktober]]&amp;_xlfn.SINGLE(_ÅR)),Andet[Anmodning om datotjek påbegyndt],"&lt;="&amp;M$4)</f>
        <v>0</v>
      </c>
      <c r="N14" s="16">
        <f ca="1">SUMIFS(SpecificeredeUdgifter[Checkbeløb],SpecificeredeUdgifter[Kode for regnskabsbog],OversigtOverMånedligeUdgifter[[#This Row],[Kode for regnskabsbog]],SpecificeredeUdgifter[Fakturadato],"&gt;="&amp;N$3,SpecificeredeUdgifter[Fakturadato],"&lt;="&amp;N$4)+SUMIFS(Andet[Checkbeløb],Andet[Kode for regnskabsbog],OversigtOverMånedligeUdgifter[[#This Row],[Kode for regnskabsbog]],Andet[Anmodning om datotjek påbegyndt],"&gt;="&amp;DATEVALUE(" 1- "&amp;OversigtOverMånedligeUdgifter[[#Headers],[November]]&amp;_xlfn.SINGLE(_ÅR)),Andet[Anmodning om datotjek påbegyndt],"&lt;="&amp;N$4)</f>
        <v>0</v>
      </c>
      <c r="O14" s="16">
        <f ca="1">SUMIFS(SpecificeredeUdgifter[Checkbeløb],SpecificeredeUdgifter[Kode for regnskabsbog],OversigtOverMånedligeUdgifter[[#This Row],[Kode for regnskabsbog]],SpecificeredeUdgifter[Fakturadato],"&gt;="&amp;O$3,SpecificeredeUdgifter[Fakturadato],"&lt;="&amp;O$4)+SUMIFS(Andet[Checkbeløb],Andet[Kode for regnskabsbog],OversigtOverMånedligeUdgifter[[#This Row],[Kode for regnskabsbog]],Andet[Anmodning om datotjek påbegyndt],"&gt;="&amp;DATEVALUE(" 1- "&amp;OversigtOverMånedligeUdgifter[[#Headers],[December]]&amp;_xlfn.SINGLE(_ÅR)),Andet[Anmodning om datotjek påbegyndt],"&lt;="&amp;O$4)</f>
        <v>0</v>
      </c>
      <c r="P14" s="16">
        <f ca="1">SUM(OversigtOverMånedligeUdgifter[[#This Row],[Januar]:[December]])</f>
        <v>0</v>
      </c>
      <c r="Q14" s="17"/>
    </row>
    <row r="15" spans="2:17" ht="30" customHeight="1" x14ac:dyDescent="0.25">
      <c r="B15" s="15">
        <v>10000</v>
      </c>
      <c r="C15" s="7" t="s">
        <v>13</v>
      </c>
      <c r="D15" s="16">
        <f ca="1">SUMIFS(SpecificeredeUdgifter[Checkbeløb],SpecificeredeUdgifter[Kode for regnskabsbog],OversigtOverMånedligeUdgifter[[#This Row],[Kode for regnskabsbog]],SpecificeredeUdgifter[Fakturadato],"&gt;="&amp;D$3,SpecificeredeUdgifter[Fakturadato],"&lt;="&amp;D$4)+SUMIFS(Andet[Checkbeløb],Andet[Kode for regnskabsbog],OversigtOverMånedligeUdgifter[[#This Row],[Kode for regnskabsbog]],Andet[Anmodning om datotjek påbegyndt],"&gt;="&amp;DATEVALUE(" 1- "&amp;OversigtOverMånedligeUdgifter[[#Headers],[Januar]]&amp;_xlfn.SINGLE(_ÅR)),Andet[Anmodning om datotjek påbegyndt],"&lt;="&amp;D$4)</f>
        <v>0</v>
      </c>
      <c r="E15" s="16">
        <f ca="1">SUMIFS(SpecificeredeUdgifter[Checkbeløb],SpecificeredeUdgifter[Kode for regnskabsbog],OversigtOverMånedligeUdgifter[[#This Row],[Kode for regnskabsbog]],SpecificeredeUdgifter[Fakturadato],"&gt;="&amp;E$3,SpecificeredeUdgifter[Fakturadato],"&lt;="&amp;E$4)+SUMIFS(Andet[Checkbeløb],Andet[Kode for regnskabsbog],OversigtOverMånedligeUdgifter[[#This Row],[Kode for regnskabsbog]],Andet[Anmodning om datotjek påbegyndt],"&gt;="&amp;DATEVALUE(" 1- "&amp;OversigtOverMånedligeUdgifter[[#Headers],[Februar]]&amp;_xlfn.SINGLE(_ÅR)),Andet[Anmodning om datotjek påbegyndt],"&lt;="&amp;E$4)</f>
        <v>0</v>
      </c>
      <c r="F15" s="16">
        <f ca="1">SUMIFS(SpecificeredeUdgifter[Checkbeløb],SpecificeredeUdgifter[Kode for regnskabsbog],OversigtOverMånedligeUdgifter[[#This Row],[Kode for regnskabsbog]],SpecificeredeUdgifter[Fakturadato],"&gt;="&amp;F$3,SpecificeredeUdgifter[Fakturadato],"&lt;="&amp;F$4)+SUMIFS(Andet[Checkbeløb],Andet[Kode for regnskabsbog],OversigtOverMånedligeUdgifter[[#This Row],[Kode for regnskabsbog]],Andet[Anmodning om datotjek påbegyndt],"&gt;="&amp;DATEVALUE(" 1- "&amp;OversigtOverMånedligeUdgifter[[#Headers],[Marts]]&amp;_xlfn.SINGLE(_ÅR)),Andet[Anmodning om datotjek påbegyndt],"&lt;="&amp;F$4)</f>
        <v>0</v>
      </c>
      <c r="G15" s="16">
        <f ca="1">SUMIFS(SpecificeredeUdgifter[Checkbeløb],SpecificeredeUdgifter[Kode for regnskabsbog],OversigtOverMånedligeUdgifter[[#This Row],[Kode for regnskabsbog]],SpecificeredeUdgifter[Fakturadato],"&gt;="&amp;G$3,SpecificeredeUdgifter[Fakturadato],"&lt;="&amp;G$4)+SUMIFS(Andet[Checkbeløb],Andet[Kode for regnskabsbog],OversigtOverMånedligeUdgifter[[#This Row],[Kode for regnskabsbog]],Andet[Anmodning om datotjek påbegyndt],"&gt;="&amp;DATEVALUE(" 1- "&amp;OversigtOverMånedligeUdgifter[[#Headers],[April]]&amp;_xlfn.SINGLE(_ÅR)),Andet[Anmodning om datotjek påbegyndt],"&lt;="&amp;G$4)</f>
        <v>0</v>
      </c>
      <c r="H15" s="16">
        <f ca="1">SUMIFS(SpecificeredeUdgifter[Checkbeløb],SpecificeredeUdgifter[Kode for regnskabsbog],OversigtOverMånedligeUdgifter[[#This Row],[Kode for regnskabsbog]],SpecificeredeUdgifter[Fakturadato],"&gt;="&amp;H$3,SpecificeredeUdgifter[Fakturadato],"&lt;="&amp;H$4)+SUMIFS(Andet[Checkbeløb],Andet[Kode for regnskabsbog],OversigtOverMånedligeUdgifter[[#This Row],[Kode for regnskabsbog]],Andet[Anmodning om datotjek påbegyndt],"&gt;="&amp;DATEVALUE(" 1- "&amp;OversigtOverMånedligeUdgifter[[#Headers],[Maj]]&amp;_xlfn.SINGLE(_ÅR)),Andet[Anmodning om datotjek påbegyndt],"&lt;="&amp;H$4)</f>
        <v>0</v>
      </c>
      <c r="I15" s="16">
        <f ca="1">SUMIFS(SpecificeredeUdgifter[Checkbeløb],SpecificeredeUdgifter[Kode for regnskabsbog],OversigtOverMånedligeUdgifter[[#This Row],[Kode for regnskabsbog]],SpecificeredeUdgifter[Fakturadato],"&gt;="&amp;I$3,SpecificeredeUdgifter[Fakturadato],"&lt;="&amp;I$4)+SUMIFS(Andet[Checkbeløb],Andet[Kode for regnskabsbog],OversigtOverMånedligeUdgifter[[#This Row],[Kode for regnskabsbog]],Andet[Anmodning om datotjek påbegyndt],"&gt;="&amp;DATEVALUE(" 1- "&amp;OversigtOverMånedligeUdgifter[[#Headers],[Juni]]&amp;_xlfn.SINGLE(_ÅR)),Andet[Anmodning om datotjek påbegyndt],"&lt;="&amp;I$4)</f>
        <v>0</v>
      </c>
      <c r="J15" s="16">
        <f ca="1">SUMIFS(SpecificeredeUdgifter[Checkbeløb],SpecificeredeUdgifter[Kode for regnskabsbog],OversigtOverMånedligeUdgifter[[#This Row],[Kode for regnskabsbog]],SpecificeredeUdgifter[Fakturadato],"&gt;="&amp;J$3,SpecificeredeUdgifter[Fakturadato],"&lt;="&amp;J$4)+SUMIFS(Andet[Checkbeløb],Andet[Kode for regnskabsbog],OversigtOverMånedligeUdgifter[[#This Row],[Kode for regnskabsbog]],Andet[Anmodning om datotjek påbegyndt],"&gt;="&amp;DATEVALUE(" 1- "&amp;OversigtOverMånedligeUdgifter[[#Headers],[Juli]]&amp;_xlfn.SINGLE(_ÅR)),Andet[Anmodning om datotjek påbegyndt],"&lt;="&amp;J$4)</f>
        <v>0</v>
      </c>
      <c r="K15" s="16">
        <f ca="1">SUMIFS(SpecificeredeUdgifter[Checkbeløb],SpecificeredeUdgifter[Kode for regnskabsbog],OversigtOverMånedligeUdgifter[[#This Row],[Kode for regnskabsbog]],SpecificeredeUdgifter[Fakturadato],"&gt;="&amp;K$3,SpecificeredeUdgifter[Fakturadato],"&lt;="&amp;K$4)+SUMIFS(Andet[Checkbeløb],Andet[Kode for regnskabsbog],OversigtOverMånedligeUdgifter[[#This Row],[Kode for regnskabsbog]],Andet[Anmodning om datotjek påbegyndt],"&gt;="&amp;DATEVALUE(" 1- "&amp;OversigtOverMånedligeUdgifter[[#Headers],[August]]&amp;_xlfn.SINGLE(_ÅR)),Andet[Anmodning om datotjek påbegyndt],"&lt;="&amp;K$4)</f>
        <v>0</v>
      </c>
      <c r="L15" s="16">
        <f ca="1">SUMIFS(SpecificeredeUdgifter[Checkbeløb],SpecificeredeUdgifter[Kode for regnskabsbog],OversigtOverMånedligeUdgifter[[#This Row],[Kode for regnskabsbog]],SpecificeredeUdgifter[Fakturadato],"&gt;="&amp;L$3,SpecificeredeUdgifter[Fakturadato],"&lt;="&amp;L$4)+SUMIFS(Andet[Checkbeløb],Andet[Kode for regnskabsbog],OversigtOverMånedligeUdgifter[[#This Row],[Kode for regnskabsbog]],Andet[Anmodning om datotjek påbegyndt],"&gt;="&amp;DATEVALUE(" 1- "&amp;OversigtOverMånedligeUdgifter[[#Headers],[September]]&amp;_xlfn.SINGLE(_ÅR)),Andet[Anmodning om datotjek påbegyndt],"&lt;="&amp;L$4)</f>
        <v>0</v>
      </c>
      <c r="M15" s="16">
        <f ca="1">SUMIFS(SpecificeredeUdgifter[Checkbeløb],SpecificeredeUdgifter[Kode for regnskabsbog],OversigtOverMånedligeUdgifter[[#This Row],[Kode for regnskabsbog]],SpecificeredeUdgifter[Fakturadato],"&gt;="&amp;M$3,SpecificeredeUdgifter[Fakturadato],"&lt;="&amp;M$4)+SUMIFS(Andet[Checkbeløb],Andet[Kode for regnskabsbog],OversigtOverMånedligeUdgifter[[#This Row],[Kode for regnskabsbog]],Andet[Anmodning om datotjek påbegyndt],"&gt;="&amp;DATEVALUE(" 1- "&amp;OversigtOverMånedligeUdgifter[[#Headers],[Oktober]]&amp;_xlfn.SINGLE(_ÅR)),Andet[Anmodning om datotjek påbegyndt],"&lt;="&amp;M$4)</f>
        <v>0</v>
      </c>
      <c r="N15" s="16">
        <f ca="1">SUMIFS(SpecificeredeUdgifter[Checkbeløb],SpecificeredeUdgifter[Kode for regnskabsbog],OversigtOverMånedligeUdgifter[[#This Row],[Kode for regnskabsbog]],SpecificeredeUdgifter[Fakturadato],"&gt;="&amp;N$3,SpecificeredeUdgifter[Fakturadato],"&lt;="&amp;N$4)+SUMIFS(Andet[Checkbeløb],Andet[Kode for regnskabsbog],OversigtOverMånedligeUdgifter[[#This Row],[Kode for regnskabsbog]],Andet[Anmodning om datotjek påbegyndt],"&gt;="&amp;DATEVALUE(" 1- "&amp;OversigtOverMånedligeUdgifter[[#Headers],[November]]&amp;_xlfn.SINGLE(_ÅR)),Andet[Anmodning om datotjek påbegyndt],"&lt;="&amp;N$4)</f>
        <v>0</v>
      </c>
      <c r="O15" s="16">
        <f ca="1">SUMIFS(SpecificeredeUdgifter[Checkbeløb],SpecificeredeUdgifter[Kode for regnskabsbog],OversigtOverMånedligeUdgifter[[#This Row],[Kode for regnskabsbog]],SpecificeredeUdgifter[Fakturadato],"&gt;="&amp;O$3,SpecificeredeUdgifter[Fakturadato],"&lt;="&amp;O$4)+SUMIFS(Andet[Checkbeløb],Andet[Kode for regnskabsbog],OversigtOverMånedligeUdgifter[[#This Row],[Kode for regnskabsbog]],Andet[Anmodning om datotjek påbegyndt],"&gt;="&amp;DATEVALUE(" 1- "&amp;OversigtOverMånedligeUdgifter[[#Headers],[December]]&amp;_xlfn.SINGLE(_ÅR)),Andet[Anmodning om datotjek påbegyndt],"&lt;="&amp;O$4)</f>
        <v>0</v>
      </c>
      <c r="P15" s="16">
        <f ca="1">SUM(OversigtOverMånedligeUdgifter[[#This Row],[Januar]:[December]])</f>
        <v>0</v>
      </c>
      <c r="Q15" s="17"/>
    </row>
    <row r="16" spans="2:17" ht="30" customHeight="1" x14ac:dyDescent="0.25">
      <c r="B16" s="15">
        <v>11000</v>
      </c>
      <c r="C16" s="7" t="s">
        <v>14</v>
      </c>
      <c r="D16" s="16">
        <f ca="1">SUMIFS(SpecificeredeUdgifter[Checkbeløb],SpecificeredeUdgifter[Kode for regnskabsbog],OversigtOverMånedligeUdgifter[[#This Row],[Kode for regnskabsbog]],SpecificeredeUdgifter[Fakturadato],"&gt;="&amp;D$3,SpecificeredeUdgifter[Fakturadato],"&lt;="&amp;D$4)+SUMIFS(Andet[Checkbeløb],Andet[Kode for regnskabsbog],OversigtOverMånedligeUdgifter[[#This Row],[Kode for regnskabsbog]],Andet[Anmodning om datotjek påbegyndt],"&gt;="&amp;DATEVALUE(" 1- "&amp;OversigtOverMånedligeUdgifter[[#Headers],[Januar]]&amp;_xlfn.SINGLE(_ÅR)),Andet[Anmodning om datotjek påbegyndt],"&lt;="&amp;D$4)</f>
        <v>0</v>
      </c>
      <c r="E16" s="16">
        <f ca="1">SUMIFS(SpecificeredeUdgifter[Checkbeløb],SpecificeredeUdgifter[Kode for regnskabsbog],OversigtOverMånedligeUdgifter[[#This Row],[Kode for regnskabsbog]],SpecificeredeUdgifter[Fakturadato],"&gt;="&amp;E$3,SpecificeredeUdgifter[Fakturadato],"&lt;="&amp;E$4)+SUMIFS(Andet[Checkbeløb],Andet[Kode for regnskabsbog],OversigtOverMånedligeUdgifter[[#This Row],[Kode for regnskabsbog]],Andet[Anmodning om datotjek påbegyndt],"&gt;="&amp;DATEVALUE(" 1- "&amp;OversigtOverMånedligeUdgifter[[#Headers],[Februar]]&amp;_xlfn.SINGLE(_ÅR)),Andet[Anmodning om datotjek påbegyndt],"&lt;="&amp;E$4)</f>
        <v>0</v>
      </c>
      <c r="F16" s="16">
        <f ca="1">SUMIFS(SpecificeredeUdgifter[Checkbeløb],SpecificeredeUdgifter[Kode for regnskabsbog],OversigtOverMånedligeUdgifter[[#This Row],[Kode for regnskabsbog]],SpecificeredeUdgifter[Fakturadato],"&gt;="&amp;F$3,SpecificeredeUdgifter[Fakturadato],"&lt;="&amp;F$4)+SUMIFS(Andet[Checkbeløb],Andet[Kode for regnskabsbog],OversigtOverMånedligeUdgifter[[#This Row],[Kode for regnskabsbog]],Andet[Anmodning om datotjek påbegyndt],"&gt;="&amp;DATEVALUE(" 1- "&amp;OversigtOverMånedligeUdgifter[[#Headers],[Marts]]&amp;_xlfn.SINGLE(_ÅR)),Andet[Anmodning om datotjek påbegyndt],"&lt;="&amp;F$4)</f>
        <v>0</v>
      </c>
      <c r="G16" s="16">
        <f ca="1">SUMIFS(SpecificeredeUdgifter[Checkbeløb],SpecificeredeUdgifter[Kode for regnskabsbog],OversigtOverMånedligeUdgifter[[#This Row],[Kode for regnskabsbog]],SpecificeredeUdgifter[Fakturadato],"&gt;="&amp;G$3,SpecificeredeUdgifter[Fakturadato],"&lt;="&amp;G$4)+SUMIFS(Andet[Checkbeløb],Andet[Kode for regnskabsbog],OversigtOverMånedligeUdgifter[[#This Row],[Kode for regnskabsbog]],Andet[Anmodning om datotjek påbegyndt],"&gt;="&amp;DATEVALUE(" 1- "&amp;OversigtOverMånedligeUdgifter[[#Headers],[April]]&amp;_xlfn.SINGLE(_ÅR)),Andet[Anmodning om datotjek påbegyndt],"&lt;="&amp;G$4)</f>
        <v>0</v>
      </c>
      <c r="H16" s="16">
        <f ca="1">SUMIFS(SpecificeredeUdgifter[Checkbeløb],SpecificeredeUdgifter[Kode for regnskabsbog],OversigtOverMånedligeUdgifter[[#This Row],[Kode for regnskabsbog]],SpecificeredeUdgifter[Fakturadato],"&gt;="&amp;H$3,SpecificeredeUdgifter[Fakturadato],"&lt;="&amp;H$4)+SUMIFS(Andet[Checkbeløb],Andet[Kode for regnskabsbog],OversigtOverMånedligeUdgifter[[#This Row],[Kode for regnskabsbog]],Andet[Anmodning om datotjek påbegyndt],"&gt;="&amp;DATEVALUE(" 1- "&amp;OversigtOverMånedligeUdgifter[[#Headers],[Maj]]&amp;_xlfn.SINGLE(_ÅR)),Andet[Anmodning om datotjek påbegyndt],"&lt;="&amp;H$4)</f>
        <v>0</v>
      </c>
      <c r="I16" s="16">
        <f ca="1">SUMIFS(SpecificeredeUdgifter[Checkbeløb],SpecificeredeUdgifter[Kode for regnskabsbog],OversigtOverMånedligeUdgifter[[#This Row],[Kode for regnskabsbog]],SpecificeredeUdgifter[Fakturadato],"&gt;="&amp;I$3,SpecificeredeUdgifter[Fakturadato],"&lt;="&amp;I$4)+SUMIFS(Andet[Checkbeløb],Andet[Kode for regnskabsbog],OversigtOverMånedligeUdgifter[[#This Row],[Kode for regnskabsbog]],Andet[Anmodning om datotjek påbegyndt],"&gt;="&amp;DATEVALUE(" 1- "&amp;OversigtOverMånedligeUdgifter[[#Headers],[Juni]]&amp;_xlfn.SINGLE(_ÅR)),Andet[Anmodning om datotjek påbegyndt],"&lt;="&amp;I$4)</f>
        <v>0</v>
      </c>
      <c r="J16" s="16">
        <f ca="1">SUMIFS(SpecificeredeUdgifter[Checkbeløb],SpecificeredeUdgifter[Kode for regnskabsbog],OversigtOverMånedligeUdgifter[[#This Row],[Kode for regnskabsbog]],SpecificeredeUdgifter[Fakturadato],"&gt;="&amp;J$3,SpecificeredeUdgifter[Fakturadato],"&lt;="&amp;J$4)+SUMIFS(Andet[Checkbeløb],Andet[Kode for regnskabsbog],OversigtOverMånedligeUdgifter[[#This Row],[Kode for regnskabsbog]],Andet[Anmodning om datotjek påbegyndt],"&gt;="&amp;DATEVALUE(" 1- "&amp;OversigtOverMånedligeUdgifter[[#Headers],[Juli]]&amp;_xlfn.SINGLE(_ÅR)),Andet[Anmodning om datotjek påbegyndt],"&lt;="&amp;J$4)</f>
        <v>0</v>
      </c>
      <c r="K16" s="16">
        <f ca="1">SUMIFS(SpecificeredeUdgifter[Checkbeløb],SpecificeredeUdgifter[Kode for regnskabsbog],OversigtOverMånedligeUdgifter[[#This Row],[Kode for regnskabsbog]],SpecificeredeUdgifter[Fakturadato],"&gt;="&amp;K$3,SpecificeredeUdgifter[Fakturadato],"&lt;="&amp;K$4)+SUMIFS(Andet[Checkbeløb],Andet[Kode for regnskabsbog],OversigtOverMånedligeUdgifter[[#This Row],[Kode for regnskabsbog]],Andet[Anmodning om datotjek påbegyndt],"&gt;="&amp;DATEVALUE(" 1- "&amp;OversigtOverMånedligeUdgifter[[#Headers],[August]]&amp;_xlfn.SINGLE(_ÅR)),Andet[Anmodning om datotjek påbegyndt],"&lt;="&amp;K$4)</f>
        <v>0</v>
      </c>
      <c r="L16" s="16">
        <f ca="1">SUMIFS(SpecificeredeUdgifter[Checkbeløb],SpecificeredeUdgifter[Kode for regnskabsbog],OversigtOverMånedligeUdgifter[[#This Row],[Kode for regnskabsbog]],SpecificeredeUdgifter[Fakturadato],"&gt;="&amp;L$3,SpecificeredeUdgifter[Fakturadato],"&lt;="&amp;L$4)+SUMIFS(Andet[Checkbeløb],Andet[Kode for regnskabsbog],OversigtOverMånedligeUdgifter[[#This Row],[Kode for regnskabsbog]],Andet[Anmodning om datotjek påbegyndt],"&gt;="&amp;DATEVALUE(" 1- "&amp;OversigtOverMånedligeUdgifter[[#Headers],[September]]&amp;_xlfn.SINGLE(_ÅR)),Andet[Anmodning om datotjek påbegyndt],"&lt;="&amp;L$4)</f>
        <v>0</v>
      </c>
      <c r="M16" s="16">
        <f ca="1">SUMIFS(SpecificeredeUdgifter[Checkbeløb],SpecificeredeUdgifter[Kode for regnskabsbog],OversigtOverMånedligeUdgifter[[#This Row],[Kode for regnskabsbog]],SpecificeredeUdgifter[Fakturadato],"&gt;="&amp;M$3,SpecificeredeUdgifter[Fakturadato],"&lt;="&amp;M$4)+SUMIFS(Andet[Checkbeløb],Andet[Kode for regnskabsbog],OversigtOverMånedligeUdgifter[[#This Row],[Kode for regnskabsbog]],Andet[Anmodning om datotjek påbegyndt],"&gt;="&amp;DATEVALUE(" 1- "&amp;OversigtOverMånedligeUdgifter[[#Headers],[Oktober]]&amp;_xlfn.SINGLE(_ÅR)),Andet[Anmodning om datotjek påbegyndt],"&lt;="&amp;M$4)</f>
        <v>0</v>
      </c>
      <c r="N16" s="16">
        <f ca="1">SUMIFS(SpecificeredeUdgifter[Checkbeløb],SpecificeredeUdgifter[Kode for regnskabsbog],OversigtOverMånedligeUdgifter[[#This Row],[Kode for regnskabsbog]],SpecificeredeUdgifter[Fakturadato],"&gt;="&amp;N$3,SpecificeredeUdgifter[Fakturadato],"&lt;="&amp;N$4)+SUMIFS(Andet[Checkbeløb],Andet[Kode for regnskabsbog],OversigtOverMånedligeUdgifter[[#This Row],[Kode for regnskabsbog]],Andet[Anmodning om datotjek påbegyndt],"&gt;="&amp;DATEVALUE(" 1- "&amp;OversigtOverMånedligeUdgifter[[#Headers],[November]]&amp;_xlfn.SINGLE(_ÅR)),Andet[Anmodning om datotjek påbegyndt],"&lt;="&amp;N$4)</f>
        <v>0</v>
      </c>
      <c r="O16" s="16">
        <f ca="1">SUMIFS(SpecificeredeUdgifter[Checkbeløb],SpecificeredeUdgifter[Kode for regnskabsbog],OversigtOverMånedligeUdgifter[[#This Row],[Kode for regnskabsbog]],SpecificeredeUdgifter[Fakturadato],"&gt;="&amp;O$3,SpecificeredeUdgifter[Fakturadato],"&lt;="&amp;O$4)+SUMIFS(Andet[Checkbeløb],Andet[Kode for regnskabsbog],OversigtOverMånedligeUdgifter[[#This Row],[Kode for regnskabsbog]],Andet[Anmodning om datotjek påbegyndt],"&gt;="&amp;DATEVALUE(" 1- "&amp;OversigtOverMånedligeUdgifter[[#Headers],[December]]&amp;_xlfn.SINGLE(_ÅR)),Andet[Anmodning om datotjek påbegyndt],"&lt;="&amp;O$4)</f>
        <v>0</v>
      </c>
      <c r="P16" s="16">
        <f ca="1">SUM(OversigtOverMånedligeUdgifter[[#This Row],[Januar]:[December]])</f>
        <v>0</v>
      </c>
      <c r="Q16" s="17"/>
    </row>
    <row r="17" spans="2:17" ht="30" customHeight="1" x14ac:dyDescent="0.25">
      <c r="B17" s="15">
        <v>12000</v>
      </c>
      <c r="C17" s="7" t="s">
        <v>15</v>
      </c>
      <c r="D17" s="16">
        <f ca="1">SUMIFS(SpecificeredeUdgifter[Checkbeløb],SpecificeredeUdgifter[Kode for regnskabsbog],OversigtOverMånedligeUdgifter[[#This Row],[Kode for regnskabsbog]],SpecificeredeUdgifter[Fakturadato],"&gt;="&amp;D$3,SpecificeredeUdgifter[Fakturadato],"&lt;="&amp;D$4)+SUMIFS(Andet[Checkbeløb],Andet[Kode for regnskabsbog],OversigtOverMånedligeUdgifter[[#This Row],[Kode for regnskabsbog]],Andet[Anmodning om datotjek påbegyndt],"&gt;="&amp;DATEVALUE(" 1- "&amp;OversigtOverMånedligeUdgifter[[#Headers],[Januar]]&amp;_xlfn.SINGLE(_ÅR)),Andet[Anmodning om datotjek påbegyndt],"&lt;="&amp;D$4)</f>
        <v>0</v>
      </c>
      <c r="E17" s="16">
        <f ca="1">SUMIFS(SpecificeredeUdgifter[Checkbeløb],SpecificeredeUdgifter[Kode for regnskabsbog],OversigtOverMånedligeUdgifter[[#This Row],[Kode for regnskabsbog]],SpecificeredeUdgifter[Fakturadato],"&gt;="&amp;E$3,SpecificeredeUdgifter[Fakturadato],"&lt;="&amp;E$4)+SUMIFS(Andet[Checkbeløb],Andet[Kode for regnskabsbog],OversigtOverMånedligeUdgifter[[#This Row],[Kode for regnskabsbog]],Andet[Anmodning om datotjek påbegyndt],"&gt;="&amp;DATEVALUE(" 1- "&amp;OversigtOverMånedligeUdgifter[[#Headers],[Februar]]&amp;_xlfn.SINGLE(_ÅR)),Andet[Anmodning om datotjek påbegyndt],"&lt;="&amp;E$4)</f>
        <v>0</v>
      </c>
      <c r="F17" s="16">
        <f ca="1">SUMIFS(SpecificeredeUdgifter[Checkbeløb],SpecificeredeUdgifter[Kode for regnskabsbog],OversigtOverMånedligeUdgifter[[#This Row],[Kode for regnskabsbog]],SpecificeredeUdgifter[Fakturadato],"&gt;="&amp;F$3,SpecificeredeUdgifter[Fakturadato],"&lt;="&amp;F$4)+SUMIFS(Andet[Checkbeløb],Andet[Kode for regnskabsbog],OversigtOverMånedligeUdgifter[[#This Row],[Kode for regnskabsbog]],Andet[Anmodning om datotjek påbegyndt],"&gt;="&amp;DATEVALUE(" 1- "&amp;OversigtOverMånedligeUdgifter[[#Headers],[Marts]]&amp;_xlfn.SINGLE(_ÅR)),Andet[Anmodning om datotjek påbegyndt],"&lt;="&amp;F$4)</f>
        <v>0</v>
      </c>
      <c r="G17" s="16">
        <f ca="1">SUMIFS(SpecificeredeUdgifter[Checkbeløb],SpecificeredeUdgifter[Kode for regnskabsbog],OversigtOverMånedligeUdgifter[[#This Row],[Kode for regnskabsbog]],SpecificeredeUdgifter[Fakturadato],"&gt;="&amp;G$3,SpecificeredeUdgifter[Fakturadato],"&lt;="&amp;G$4)+SUMIFS(Andet[Checkbeløb],Andet[Kode for regnskabsbog],OversigtOverMånedligeUdgifter[[#This Row],[Kode for regnskabsbog]],Andet[Anmodning om datotjek påbegyndt],"&gt;="&amp;DATEVALUE(" 1- "&amp;OversigtOverMånedligeUdgifter[[#Headers],[April]]&amp;_xlfn.SINGLE(_ÅR)),Andet[Anmodning om datotjek påbegyndt],"&lt;="&amp;G$4)</f>
        <v>0</v>
      </c>
      <c r="H17" s="16">
        <f ca="1">SUMIFS(SpecificeredeUdgifter[Checkbeløb],SpecificeredeUdgifter[Kode for regnskabsbog],OversigtOverMånedligeUdgifter[[#This Row],[Kode for regnskabsbog]],SpecificeredeUdgifter[Fakturadato],"&gt;="&amp;H$3,SpecificeredeUdgifter[Fakturadato],"&lt;="&amp;H$4)+SUMIFS(Andet[Checkbeløb],Andet[Kode for regnskabsbog],OversigtOverMånedligeUdgifter[[#This Row],[Kode for regnskabsbog]],Andet[Anmodning om datotjek påbegyndt],"&gt;="&amp;DATEVALUE(" 1- "&amp;OversigtOverMånedligeUdgifter[[#Headers],[Maj]]&amp;_xlfn.SINGLE(_ÅR)),Andet[Anmodning om datotjek påbegyndt],"&lt;="&amp;H$4)</f>
        <v>0</v>
      </c>
      <c r="I17" s="16">
        <f ca="1">SUMIFS(SpecificeredeUdgifter[Checkbeløb],SpecificeredeUdgifter[Kode for regnskabsbog],OversigtOverMånedligeUdgifter[[#This Row],[Kode for regnskabsbog]],SpecificeredeUdgifter[Fakturadato],"&gt;="&amp;I$3,SpecificeredeUdgifter[Fakturadato],"&lt;="&amp;I$4)+SUMIFS(Andet[Checkbeløb],Andet[Kode for regnskabsbog],OversigtOverMånedligeUdgifter[[#This Row],[Kode for regnskabsbog]],Andet[Anmodning om datotjek påbegyndt],"&gt;="&amp;DATEVALUE(" 1- "&amp;OversigtOverMånedligeUdgifter[[#Headers],[Juni]]&amp;_xlfn.SINGLE(_ÅR)),Andet[Anmodning om datotjek påbegyndt],"&lt;="&amp;I$4)</f>
        <v>0</v>
      </c>
      <c r="J17" s="16">
        <f ca="1">SUMIFS(SpecificeredeUdgifter[Checkbeløb],SpecificeredeUdgifter[Kode for regnskabsbog],OversigtOverMånedligeUdgifter[[#This Row],[Kode for regnskabsbog]],SpecificeredeUdgifter[Fakturadato],"&gt;="&amp;J$3,SpecificeredeUdgifter[Fakturadato],"&lt;="&amp;J$4)+SUMIFS(Andet[Checkbeløb],Andet[Kode for regnskabsbog],OversigtOverMånedligeUdgifter[[#This Row],[Kode for regnskabsbog]],Andet[Anmodning om datotjek påbegyndt],"&gt;="&amp;DATEVALUE(" 1- "&amp;OversigtOverMånedligeUdgifter[[#Headers],[Juli]]&amp;_xlfn.SINGLE(_ÅR)),Andet[Anmodning om datotjek påbegyndt],"&lt;="&amp;J$4)</f>
        <v>0</v>
      </c>
      <c r="K17" s="16">
        <f ca="1">SUMIFS(SpecificeredeUdgifter[Checkbeløb],SpecificeredeUdgifter[Kode for regnskabsbog],OversigtOverMånedligeUdgifter[[#This Row],[Kode for regnskabsbog]],SpecificeredeUdgifter[Fakturadato],"&gt;="&amp;K$3,SpecificeredeUdgifter[Fakturadato],"&lt;="&amp;K$4)+SUMIFS(Andet[Checkbeløb],Andet[Kode for regnskabsbog],OversigtOverMånedligeUdgifter[[#This Row],[Kode for regnskabsbog]],Andet[Anmodning om datotjek påbegyndt],"&gt;="&amp;DATEVALUE(" 1- "&amp;OversigtOverMånedligeUdgifter[[#Headers],[August]]&amp;_xlfn.SINGLE(_ÅR)),Andet[Anmodning om datotjek påbegyndt],"&lt;="&amp;K$4)</f>
        <v>0</v>
      </c>
      <c r="L17" s="16">
        <f ca="1">SUMIFS(SpecificeredeUdgifter[Checkbeløb],SpecificeredeUdgifter[Kode for regnskabsbog],OversigtOverMånedligeUdgifter[[#This Row],[Kode for regnskabsbog]],SpecificeredeUdgifter[Fakturadato],"&gt;="&amp;L$3,SpecificeredeUdgifter[Fakturadato],"&lt;="&amp;L$4)+SUMIFS(Andet[Checkbeløb],Andet[Kode for regnskabsbog],OversigtOverMånedligeUdgifter[[#This Row],[Kode for regnskabsbog]],Andet[Anmodning om datotjek påbegyndt],"&gt;="&amp;DATEVALUE(" 1- "&amp;OversigtOverMånedligeUdgifter[[#Headers],[September]]&amp;_xlfn.SINGLE(_ÅR)),Andet[Anmodning om datotjek påbegyndt],"&lt;="&amp;L$4)</f>
        <v>0</v>
      </c>
      <c r="M17" s="16">
        <f ca="1">SUMIFS(SpecificeredeUdgifter[Checkbeløb],SpecificeredeUdgifter[Kode for regnskabsbog],OversigtOverMånedligeUdgifter[[#This Row],[Kode for regnskabsbog]],SpecificeredeUdgifter[Fakturadato],"&gt;="&amp;M$3,SpecificeredeUdgifter[Fakturadato],"&lt;="&amp;M$4)+SUMIFS(Andet[Checkbeløb],Andet[Kode for regnskabsbog],OversigtOverMånedligeUdgifter[[#This Row],[Kode for regnskabsbog]],Andet[Anmodning om datotjek påbegyndt],"&gt;="&amp;DATEVALUE(" 1- "&amp;OversigtOverMånedligeUdgifter[[#Headers],[Oktober]]&amp;_xlfn.SINGLE(_ÅR)),Andet[Anmodning om datotjek påbegyndt],"&lt;="&amp;M$4)</f>
        <v>0</v>
      </c>
      <c r="N17" s="16">
        <f ca="1">SUMIFS(SpecificeredeUdgifter[Checkbeløb],SpecificeredeUdgifter[Kode for regnskabsbog],OversigtOverMånedligeUdgifter[[#This Row],[Kode for regnskabsbog]],SpecificeredeUdgifter[Fakturadato],"&gt;="&amp;N$3,SpecificeredeUdgifter[Fakturadato],"&lt;="&amp;N$4)+SUMIFS(Andet[Checkbeløb],Andet[Kode for regnskabsbog],OversigtOverMånedligeUdgifter[[#This Row],[Kode for regnskabsbog]],Andet[Anmodning om datotjek påbegyndt],"&gt;="&amp;DATEVALUE(" 1- "&amp;OversigtOverMånedligeUdgifter[[#Headers],[November]]&amp;_xlfn.SINGLE(_ÅR)),Andet[Anmodning om datotjek påbegyndt],"&lt;="&amp;N$4)</f>
        <v>0</v>
      </c>
      <c r="O17" s="16">
        <f ca="1">SUMIFS(SpecificeredeUdgifter[Checkbeløb],SpecificeredeUdgifter[Kode for regnskabsbog],OversigtOverMånedligeUdgifter[[#This Row],[Kode for regnskabsbog]],SpecificeredeUdgifter[Fakturadato],"&gt;="&amp;O$3,SpecificeredeUdgifter[Fakturadato],"&lt;="&amp;O$4)+SUMIFS(Andet[Checkbeløb],Andet[Kode for regnskabsbog],OversigtOverMånedligeUdgifter[[#This Row],[Kode for regnskabsbog]],Andet[Anmodning om datotjek påbegyndt],"&gt;="&amp;DATEVALUE(" 1- "&amp;OversigtOverMånedligeUdgifter[[#Headers],[December]]&amp;_xlfn.SINGLE(_ÅR)),Andet[Anmodning om datotjek påbegyndt],"&lt;="&amp;O$4)</f>
        <v>0</v>
      </c>
      <c r="P17" s="16">
        <f ca="1">SUM(OversigtOverMånedligeUdgifter[[#This Row],[Januar]:[December]])</f>
        <v>0</v>
      </c>
      <c r="Q17" s="17"/>
    </row>
    <row r="18" spans="2:17" ht="30" customHeight="1" x14ac:dyDescent="0.25">
      <c r="B18" s="8" t="s">
        <v>70</v>
      </c>
      <c r="C18" s="7"/>
      <c r="D18" s="17">
        <f ca="1">SUBTOTAL(109,OversigtOverMånedligeUdgifter[Januar])</f>
        <v>0</v>
      </c>
      <c r="E18" s="17">
        <f ca="1">SUBTOTAL(109,OversigtOverMånedligeUdgifter[Februar])</f>
        <v>0</v>
      </c>
      <c r="F18" s="17">
        <f ca="1">SUBTOTAL(109,OversigtOverMånedligeUdgifter[Marts])</f>
        <v>0</v>
      </c>
      <c r="G18" s="17">
        <f ca="1">SUBTOTAL(109,OversigtOverMånedligeUdgifter[April])</f>
        <v>0</v>
      </c>
      <c r="H18" s="17">
        <f ca="1">SUBTOTAL(109,OversigtOverMånedligeUdgifter[Maj])</f>
        <v>0</v>
      </c>
      <c r="I18" s="17">
        <f ca="1">SUBTOTAL(109,OversigtOverMånedligeUdgifter[Juni])</f>
        <v>0</v>
      </c>
      <c r="J18" s="17">
        <f ca="1">SUBTOTAL(109,OversigtOverMånedligeUdgifter[Juli])</f>
        <v>0</v>
      </c>
      <c r="K18" s="17">
        <f ca="1">SUBTOTAL(109,OversigtOverMånedligeUdgifter[August])</f>
        <v>0</v>
      </c>
      <c r="L18" s="17">
        <f ca="1">SUBTOTAL(109,OversigtOverMånedligeUdgifter[September])</f>
        <v>0</v>
      </c>
      <c r="M18" s="17">
        <f ca="1">SUBTOTAL(109,OversigtOverMånedligeUdgifter[Oktober])</f>
        <v>0</v>
      </c>
      <c r="N18" s="17">
        <f ca="1">SUBTOTAL(109,OversigtOverMånedligeUdgifter[November])</f>
        <v>0</v>
      </c>
      <c r="O18" s="17">
        <f ca="1">SUBTOTAL(109,OversigtOverMånedligeUdgifter[December])</f>
        <v>0</v>
      </c>
      <c r="P18" s="17">
        <f ca="1">SUBTOTAL(109,OversigtOverMånedligeUdgifter[Total])</f>
        <v>0</v>
      </c>
      <c r="Q18" s="7"/>
    </row>
  </sheetData>
  <mergeCells count="1">
    <mergeCell ref="B2:Q2"/>
  </mergeCells>
  <dataValidations count="9">
    <dataValidation allowBlank="1" showInputMessage="1" showErrorMessage="1" prompt="Opret en Oversigt over Månedlige Udgifter i dette regneark. Angiv oplysninger i tabellen Månedlige udgifter. Navigationslinkene i celle B1 og C1 går til Forrige og Næste regneark" sqref="A1" xr:uid="{00000000-0002-0000-0100-000000000000}"/>
    <dataValidation allowBlank="1" showInputMessage="1" showErrorMessage="1" prompt="Angiv Kode for regnskabsbog i denne kolonne under denne overskrift" sqref="B5" xr:uid="{00000000-0002-0000-0100-000001000000}"/>
    <dataValidation allowBlank="1" showInputMessage="1" showErrorMessage="1" prompt="Angiv Kontotitel i denne kolonne under denne overskrift" sqref="C5" xr:uid="{00000000-0002-0000-0100-000002000000}"/>
    <dataValidation allowBlank="1" showInputMessage="1" showErrorMessage="1" prompt="Faktisk beløb for denne måned beregnes automatisk i denne kolonne under denne overskrift" sqref="D5:O5" xr:uid="{00000000-0002-0000-0100-000003000000}"/>
    <dataValidation allowBlank="1" showInputMessage="1" showErrorMessage="1" prompt="Det samlede beløb beregnes automatisk i denne kolonne under denne overskrift" sqref="P5" xr:uid="{00000000-0002-0000-0100-000004000000}"/>
    <dataValidation allowBlank="1" showInputMessage="1" showErrorMessage="1" prompt="Et minidiagram, der tydeliggør tendensen for 1 udgift over 12 måneder, vises i denne kolonne" sqref="Q5" xr:uid="{00000000-0002-0000-0100-000005000000}"/>
    <dataValidation allowBlank="1" showInputMessage="1" showErrorMessage="1" prompt="Navigationslinket er i denne celle. Vælg for at gå til regnearket BUDGETOVERSIGT FOR PERIODEN" sqref="B1" xr:uid="{00000000-0002-0000-0100-000006000000}"/>
    <dataValidation allowBlank="1" showInputMessage="1" showErrorMessage="1" prompt="Navigationslinket er i denne celle. Vælg for at gå til regnearket SPECIFICEREDE UDGIFTER" sqref="C1" xr:uid="{00000000-0002-0000-0100-000007000000}"/>
    <dataValidation allowBlank="1" showInputMessage="1" showErrorMessage="1" prompt="Titlen på regnearket er i denne celle. Udsnitsværktøj til at filtrere tabellen efter Kontotitel er i celle B3. Slet ikke formlerne i cellerne D3 til Q4" sqref="B2:Q2" xr:uid="{00000000-0002-0000-0100-000008000000}"/>
  </dataValidations>
  <hyperlinks>
    <hyperlink ref="B1" location="'BUDGETOVERSIGT FOR PERIODEN'!A1" tooltip="Vælg for at gå til regnearket BUDGETOVERSIGT FOR PERIODEN" display="YTD BUDGET SUMMARY" xr:uid="{00000000-0004-0000-0100-000000000000}"/>
    <hyperlink ref="C1" location="'SPECIFICEREDE UDGIFTER'!A1" tooltip="Vælg for at navigere til regnearket SPECIFICEREDE UDGIFTER" display="ITEMIZED EXPENSES" xr:uid="{00000000-0004-0000-0100-000001000000}"/>
  </hyperlinks>
  <printOptions horizontalCentered="1"/>
  <pageMargins left="0.4" right="0.4" top="0.4" bottom="0.6" header="0.3" footer="0.3"/>
  <pageSetup paperSize="9" scale="64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100-000000000000}">
          <x14:colorSeries theme="5" tint="-0.499984740745262"/>
          <x14:colorNegative theme="6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'MÅNEDLIG UDGIFTSOVERSIGT'!D6:O6</xm:f>
              <xm:sqref>Q6</xm:sqref>
            </x14:sparkline>
            <x14:sparkline>
              <xm:f>'MÅNEDLIG UDGIFTSOVERSIGT'!D7:O7</xm:f>
              <xm:sqref>Q7</xm:sqref>
            </x14:sparkline>
            <x14:sparkline>
              <xm:f>'MÅNEDLIG UDGIFTSOVERSIGT'!D8:O8</xm:f>
              <xm:sqref>Q8</xm:sqref>
            </x14:sparkline>
            <x14:sparkline>
              <xm:f>'MÅNEDLIG UDGIFTSOVERSIGT'!D9:O9</xm:f>
              <xm:sqref>Q9</xm:sqref>
            </x14:sparkline>
            <x14:sparkline>
              <xm:f>'MÅNEDLIG UDGIFTSOVERSIGT'!D10:O10</xm:f>
              <xm:sqref>Q10</xm:sqref>
            </x14:sparkline>
            <x14:sparkline>
              <xm:f>'MÅNEDLIG UDGIFTSOVERSIGT'!D11:O11</xm:f>
              <xm:sqref>Q11</xm:sqref>
            </x14:sparkline>
            <x14:sparkline>
              <xm:f>'MÅNEDLIG UDGIFTSOVERSIGT'!D12:O12</xm:f>
              <xm:sqref>Q12</xm:sqref>
            </x14:sparkline>
            <x14:sparkline>
              <xm:f>'MÅNEDLIG UDGIFTSOVERSIGT'!D13:O13</xm:f>
              <xm:sqref>Q13</xm:sqref>
            </x14:sparkline>
            <x14:sparkline>
              <xm:f>'MÅNEDLIG UDGIFTSOVERSIGT'!D14:O14</xm:f>
              <xm:sqref>Q14</xm:sqref>
            </x14:sparkline>
            <x14:sparkline>
              <xm:f>'MÅNEDLIG UDGIFTSOVERSIGT'!D15:O15</xm:f>
              <xm:sqref>Q15</xm:sqref>
            </x14:sparkline>
            <x14:sparkline>
              <xm:f>'MÅNEDLIG UDGIFTSOVERSIGT'!D16:O16</xm:f>
              <xm:sqref>Q16</xm:sqref>
            </x14:sparkline>
            <x14:sparkline>
              <xm:f>'MÅNEDLIG UDGIFTSOVERSIGT'!D17:O17</xm:f>
              <xm:sqref>Q17</xm:sqref>
            </x14:sparkline>
          </x14:sparklines>
        </x14:sparklineGroup>
      </x14:sparklineGroup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fitToPage="1"/>
  </sheetPr>
  <dimension ref="B1:J6"/>
  <sheetViews>
    <sheetView showGridLines="0" workbookViewId="0"/>
  </sheetViews>
  <sheetFormatPr defaultRowHeight="30" customHeight="1" x14ac:dyDescent="0.25"/>
  <cols>
    <col min="1" max="1" width="2.7109375" customWidth="1"/>
    <col min="2" max="2" width="15.5703125" customWidth="1"/>
    <col min="3" max="3" width="14.28515625" customWidth="1"/>
    <col min="4" max="4" width="16.5703125" customWidth="1"/>
    <col min="5" max="5" width="30" customWidth="1"/>
    <col min="6" max="6" width="15.28515625" bestFit="1" customWidth="1"/>
    <col min="7" max="7" width="30" customWidth="1"/>
    <col min="8" max="8" width="22.5703125" customWidth="1"/>
    <col min="9" max="9" width="21.28515625" customWidth="1"/>
    <col min="10" max="10" width="15.42578125" customWidth="1"/>
  </cols>
  <sheetData>
    <row r="1" spans="2:10" ht="15" customHeight="1" x14ac:dyDescent="0.25">
      <c r="B1" s="5" t="s">
        <v>0</v>
      </c>
      <c r="C1" s="5" t="s">
        <v>37</v>
      </c>
    </row>
    <row r="2" spans="2:10" ht="24.75" customHeight="1" thickBot="1" x14ac:dyDescent="0.3">
      <c r="B2" s="26" t="s">
        <v>22</v>
      </c>
      <c r="C2" s="26"/>
      <c r="D2" s="26"/>
      <c r="E2" s="26"/>
      <c r="F2" s="26"/>
      <c r="G2" s="26"/>
      <c r="H2" s="26"/>
      <c r="I2" s="26"/>
      <c r="J2" s="26"/>
    </row>
    <row r="3" spans="2:10" ht="75" customHeight="1" thickTop="1" x14ac:dyDescent="0.25">
      <c r="B3" s="25" t="s">
        <v>36</v>
      </c>
      <c r="C3" s="25"/>
      <c r="D3" s="25"/>
      <c r="E3" s="25"/>
      <c r="F3" s="25"/>
      <c r="G3" s="25" t="s">
        <v>45</v>
      </c>
      <c r="H3" s="25"/>
      <c r="I3" s="25"/>
      <c r="J3" s="25"/>
    </row>
    <row r="4" spans="2:10" ht="30" customHeight="1" x14ac:dyDescent="0.25">
      <c r="B4" s="10" t="s">
        <v>2</v>
      </c>
      <c r="C4" s="10" t="s">
        <v>38</v>
      </c>
      <c r="D4" s="10" t="s">
        <v>40</v>
      </c>
      <c r="E4" s="10" t="s">
        <v>41</v>
      </c>
      <c r="F4" s="10" t="s">
        <v>44</v>
      </c>
      <c r="G4" s="10" t="s">
        <v>46</v>
      </c>
      <c r="H4" s="10" t="s">
        <v>49</v>
      </c>
      <c r="I4" s="10" t="s">
        <v>52</v>
      </c>
      <c r="J4" s="10" t="s">
        <v>55</v>
      </c>
    </row>
    <row r="5" spans="2:10" ht="30" customHeight="1" x14ac:dyDescent="0.25">
      <c r="B5" s="11">
        <v>1000</v>
      </c>
      <c r="C5" s="12" t="s">
        <v>39</v>
      </c>
      <c r="D5" s="13">
        <v>100</v>
      </c>
      <c r="E5" s="7" t="s">
        <v>42</v>
      </c>
      <c r="F5" s="22">
        <v>750.75</v>
      </c>
      <c r="G5" s="7" t="s">
        <v>47</v>
      </c>
      <c r="H5" s="7" t="s">
        <v>50</v>
      </c>
      <c r="I5" s="7" t="s">
        <v>53</v>
      </c>
      <c r="J5" s="12" t="s">
        <v>39</v>
      </c>
    </row>
    <row r="6" spans="2:10" ht="30" customHeight="1" x14ac:dyDescent="0.25">
      <c r="B6" s="11">
        <v>7000</v>
      </c>
      <c r="C6" s="12" t="s">
        <v>39</v>
      </c>
      <c r="D6" s="13">
        <v>101</v>
      </c>
      <c r="E6" s="7" t="s">
        <v>43</v>
      </c>
      <c r="F6" s="21">
        <v>2500</v>
      </c>
      <c r="G6" s="7" t="s">
        <v>48</v>
      </c>
      <c r="H6" s="7" t="s">
        <v>51</v>
      </c>
      <c r="I6" s="7" t="s">
        <v>54</v>
      </c>
      <c r="J6" s="12" t="s">
        <v>39</v>
      </c>
    </row>
  </sheetData>
  <mergeCells count="3">
    <mergeCell ref="B3:F3"/>
    <mergeCell ref="G3:J3"/>
    <mergeCell ref="B2:J2"/>
  </mergeCells>
  <dataValidations count="13">
    <dataValidation allowBlank="1" showInputMessage="1" showErrorMessage="1" prompt="Opret Specificerede Udgifter i dette regneark. Angiv oplysninger i tabellen Specificerede Udgifter. Navigationslinkene i celle B1 og C1 går til Forrige og Næste regneark" sqref="A1" xr:uid="{00000000-0002-0000-0200-000000000000}"/>
    <dataValidation allowBlank="1" showInputMessage="1" showErrorMessage="1" prompt="Angiv Kode for regnskabsbog i denne kolonne under denne overskrift" sqref="B4" xr:uid="{00000000-0002-0000-0200-000001000000}"/>
    <dataValidation allowBlank="1" showInputMessage="1" showErrorMessage="1" prompt="Angiv Fakturadato i denne kolonne under denne overskrift" sqref="C4" xr:uid="{00000000-0002-0000-0200-000002000000}"/>
    <dataValidation allowBlank="1" showInputMessage="1" showErrorMessage="1" prompt="Angiv Fakturanummer i denne kolonne under denne overskrift" sqref="D4" xr:uid="{00000000-0002-0000-0200-000003000000}"/>
    <dataValidation allowBlank="1" showInputMessage="1" showErrorMessage="1" prompt="Angiv navn for Anmodet af i denne kolonne under denne overskrift" sqref="E4" xr:uid="{00000000-0002-0000-0200-000004000000}"/>
    <dataValidation allowBlank="1" showInputMessage="1" showErrorMessage="1" prompt="Angiv Checkbeløb i denne kolonne under denne overskrift" sqref="F4" xr:uid="{00000000-0002-0000-0200-000005000000}"/>
    <dataValidation allowBlank="1" showInputMessage="1" showErrorMessage="1" prompt="Angiv navn på Betalingsmodtager i denne kolonne under denne overskrift" sqref="G4" xr:uid="{00000000-0002-0000-0200-000006000000}"/>
    <dataValidation allowBlank="1" showInputMessage="1" showErrorMessage="1" prompt="Angiv Checkens brugsformål i denne kolonne under denne overskrift" sqref="H4" xr:uid="{00000000-0002-0000-0200-000007000000}"/>
    <dataValidation allowBlank="1" showInputMessage="1" showErrorMessage="1" prompt="Angiv Distributionsmetode i denne kolonne under denne overskrift" sqref="I4" xr:uid="{00000000-0002-0000-0200-000008000000}"/>
    <dataValidation allowBlank="1" showInputMessage="1" showErrorMessage="1" prompt="Angiv Fildato i denne kolonne under denne overskrift" sqref="J4" xr:uid="{00000000-0002-0000-0200-000009000000}"/>
    <dataValidation allowBlank="1" showInputMessage="1" showErrorMessage="1" prompt="Titlen på regnearket er i denne celle. Udsnitsværktøj for at filtrere tabellen efter Anmodet af er i celle B3, og et udsnitsværktøj til at filtere efter Betalingsmodtager i celle G3" sqref="B2:J2" xr:uid="{00000000-0002-0000-0200-00000A000000}"/>
    <dataValidation allowBlank="1" showInputMessage="1" showErrorMessage="1" prompt="Navigationslink. Vælg for at gå til OVERSIGT OVER MÅNEDLIGE UDGIFTER" sqref="B1" xr:uid="{00000000-0002-0000-0200-00000B000000}"/>
    <dataValidation allowBlank="1" showInputMessage="1" showErrorMessage="1" prompt="Navigationslinket er i denne celle. Vælg for at gå til regnearket VELGØRENHED OG SPONSORATER" sqref="C1" xr:uid="{00000000-0002-0000-0200-00000C000000}"/>
  </dataValidations>
  <hyperlinks>
    <hyperlink ref="C1" location="'VELGØRENHED OG SPONSORATER'!A1" tooltip="Vælg for at gå til regnearket VELGØRENHED OG SPONSORATER" display="VELGØRENHED OG SPONSORATER" xr:uid="{00000000-0004-0000-0200-000001000000}"/>
    <hyperlink ref="B1" location="'MÅNEDLIG UDGIFTSOVERSIGT'!A1" tooltip="Vælg for at gå til regnearket OVERSIGT OVER MÅNEDLIGE UDGIFTER" display="MONTHLY EXPENSES SUMMARY" xr:uid="{00000000-0004-0000-0200-000000000000}"/>
  </hyperlinks>
  <printOptions horizontalCentered="1"/>
  <pageMargins left="0.4" right="0.4" top="0.4" bottom="0.6" header="0.3" footer="0.3"/>
  <pageSetup paperSize="9" scale="77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499984740745262"/>
    <pageSetUpPr fitToPage="1"/>
  </sheetPr>
  <dimension ref="B1:L6"/>
  <sheetViews>
    <sheetView showGridLines="0" workbookViewId="0"/>
  </sheetViews>
  <sheetFormatPr defaultRowHeight="30" customHeight="1" x14ac:dyDescent="0.25"/>
  <cols>
    <col min="1" max="1" width="2.7109375" customWidth="1"/>
    <col min="2" max="2" width="15.5703125" customWidth="1"/>
    <col min="3" max="3" width="19.28515625" customWidth="1"/>
    <col min="4" max="4" width="28.7109375" customWidth="1"/>
    <col min="5" max="5" width="17.28515625" customWidth="1"/>
    <col min="6" max="6" width="17.42578125" customWidth="1"/>
    <col min="7" max="7" width="27" customWidth="1"/>
    <col min="8" max="8" width="16.5703125" customWidth="1"/>
    <col min="9" max="9" width="21.7109375" customWidth="1"/>
    <col min="10" max="10" width="15.42578125" customWidth="1"/>
    <col min="11" max="11" width="21.42578125" customWidth="1"/>
    <col min="12" max="12" width="11.7109375" customWidth="1"/>
  </cols>
  <sheetData>
    <row r="1" spans="2:12" ht="15" customHeight="1" x14ac:dyDescent="0.25">
      <c r="B1" s="5" t="s">
        <v>22</v>
      </c>
      <c r="C1" s="4"/>
    </row>
    <row r="2" spans="2:12" ht="24.75" customHeight="1" thickBot="1" x14ac:dyDescent="0.4">
      <c r="B2" s="28" t="s">
        <v>37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75" customHeight="1" thickTop="1" x14ac:dyDescent="0.25">
      <c r="B3" s="27" t="s">
        <v>36</v>
      </c>
      <c r="C3" s="27"/>
      <c r="D3" s="27"/>
      <c r="E3" s="27"/>
      <c r="F3" s="27"/>
      <c r="G3" s="27" t="s">
        <v>45</v>
      </c>
      <c r="H3" s="27"/>
      <c r="I3" s="27"/>
      <c r="J3" s="27"/>
      <c r="K3" s="27"/>
      <c r="L3" s="27"/>
    </row>
    <row r="4" spans="2:12" ht="30" customHeight="1" x14ac:dyDescent="0.25">
      <c r="B4" s="10" t="s">
        <v>2</v>
      </c>
      <c r="C4" s="10" t="s">
        <v>56</v>
      </c>
      <c r="D4" s="10" t="s">
        <v>41</v>
      </c>
      <c r="E4" s="10" t="s">
        <v>44</v>
      </c>
      <c r="F4" s="10" t="s">
        <v>58</v>
      </c>
      <c r="G4" s="10" t="s">
        <v>46</v>
      </c>
      <c r="H4" s="10" t="s">
        <v>61</v>
      </c>
      <c r="I4" s="10" t="s">
        <v>64</v>
      </c>
      <c r="J4" s="10" t="s">
        <v>67</v>
      </c>
      <c r="K4" s="10" t="s">
        <v>52</v>
      </c>
      <c r="L4" s="10" t="s">
        <v>55</v>
      </c>
    </row>
    <row r="5" spans="2:12" ht="30" customHeight="1" x14ac:dyDescent="0.25">
      <c r="B5" s="11">
        <v>12000</v>
      </c>
      <c r="C5" s="12" t="s">
        <v>39</v>
      </c>
      <c r="D5" s="7" t="s">
        <v>57</v>
      </c>
      <c r="E5" s="20">
        <v>1000</v>
      </c>
      <c r="F5" s="21">
        <v>12</v>
      </c>
      <c r="G5" s="7" t="s">
        <v>59</v>
      </c>
      <c r="H5" s="7" t="s">
        <v>62</v>
      </c>
      <c r="I5" s="7" t="s">
        <v>65</v>
      </c>
      <c r="J5" s="7" t="s">
        <v>68</v>
      </c>
      <c r="K5" s="7" t="s">
        <v>69</v>
      </c>
      <c r="L5" s="12" t="s">
        <v>39</v>
      </c>
    </row>
    <row r="6" spans="2:12" ht="30" customHeight="1" x14ac:dyDescent="0.25">
      <c r="B6" s="11">
        <v>11000</v>
      </c>
      <c r="C6" s="12" t="s">
        <v>39</v>
      </c>
      <c r="D6" s="7" t="s">
        <v>57</v>
      </c>
      <c r="E6" s="21">
        <v>2500</v>
      </c>
      <c r="F6" s="21">
        <v>0</v>
      </c>
      <c r="G6" s="7" t="s">
        <v>60</v>
      </c>
      <c r="H6" s="7" t="s">
        <v>63</v>
      </c>
      <c r="I6" s="7" t="s">
        <v>66</v>
      </c>
      <c r="J6" s="7" t="s">
        <v>63</v>
      </c>
      <c r="K6" s="7" t="s">
        <v>69</v>
      </c>
      <c r="L6" s="12" t="s">
        <v>39</v>
      </c>
    </row>
  </sheetData>
  <mergeCells count="3">
    <mergeCell ref="B3:F3"/>
    <mergeCell ref="G3:L3"/>
    <mergeCell ref="B2:L2"/>
  </mergeCells>
  <dataValidations count="14">
    <dataValidation allowBlank="1" showInputMessage="1" showErrorMessage="1" prompt="Opret en liste over Velgørenhed og Sponsorater i regnearket. Angiv oplysninger i tabellen Andet. Vælg celle B1 for at gå til regnearket Specificerede Udgifter" sqref="A1" xr:uid="{00000000-0002-0000-0300-000000000000}"/>
    <dataValidation allowBlank="1" showInputMessage="1" showErrorMessage="1" prompt="Angiv kode for Regnskabsbog i denne kolonne under denne overskrift" sqref="B4" xr:uid="{00000000-0002-0000-0300-000001000000}"/>
    <dataValidation allowBlank="1" showInputMessage="1" showErrorMessage="1" prompt="Angiv Dato for påbegyndelse af checkanmodning i denne kolonne under denne overskrift" sqref="C4" xr:uid="{00000000-0002-0000-0300-000002000000}"/>
    <dataValidation allowBlank="1" showInputMessage="1" showErrorMessage="1" prompt="Angiv navn for Anmodet af i denne kolonne under denne overskrift" sqref="D4" xr:uid="{00000000-0002-0000-0300-000003000000}"/>
    <dataValidation allowBlank="1" showInputMessage="1" showErrorMessage="1" prompt="Angiv Checkbeløb i denne kolonne under denne overskrift" sqref="E4" xr:uid="{00000000-0002-0000-0300-000004000000}"/>
    <dataValidation allowBlank="1" showInputMessage="1" showErrorMessage="1" prompt="Angiv Forrige års indskud i denne kolonne under denne overskrift" sqref="F4" xr:uid="{00000000-0002-0000-0300-000005000000}"/>
    <dataValidation allowBlank="1" showInputMessage="1" showErrorMessage="1" prompt="Angiv navn på Betalingsmodtager i denne kolonne under denne overskrift" sqref="G4" xr:uid="{00000000-0002-0000-0300-000006000000}"/>
    <dataValidation allowBlank="1" showInputMessage="1" showErrorMessage="1" prompt="Angiv Brugsformål i denne kolonne under denne overskrift" sqref="H4" xr:uid="{00000000-0002-0000-0300-000007000000}"/>
    <dataValidation allowBlank="1" showInputMessage="1" showErrorMessage="1" prompt="Angiv Godkendt af personnavn i denne kolonne under denne overskrift" sqref="I4" xr:uid="{00000000-0002-0000-0300-000008000000}"/>
    <dataValidation allowBlank="1" showInputMessage="1" showErrorMessage="1" prompt="Angiv Kategori i denne kolonne under denne overskrift" sqref="J4" xr:uid="{00000000-0002-0000-0300-000009000000}"/>
    <dataValidation allowBlank="1" showInputMessage="1" showErrorMessage="1" prompt="Angiv Distributionsmetode i denne kolonne under denne overskrift" sqref="K4" xr:uid="{00000000-0002-0000-0300-00000A000000}"/>
    <dataValidation allowBlank="1" showInputMessage="1" showErrorMessage="1" prompt="Angiv Fildato i denne kolonne under denne overskrift" sqref="L4" xr:uid="{00000000-0002-0000-0300-00000B000000}"/>
    <dataValidation allowBlank="1" showInputMessage="1" showErrorMessage="1" prompt="Navigationslink. Vælg for at gå til regnearket SPECIFICEREDE UDGIFTER" sqref="B1" xr:uid="{00000000-0002-0000-0300-00000C000000}"/>
    <dataValidation allowBlank="1" showInputMessage="1" showErrorMessage="1" prompt="Titlen på regnearket er i denne celle. Udsnitsværktøj for at filtrere tabellen efter Anmodet af er i celle B3, og et udsnitsværktøj til at filtere efter Betalingsmodtager i celle G3" sqref="B2:L2" xr:uid="{00000000-0002-0000-0300-00000D000000}"/>
  </dataValidations>
  <hyperlinks>
    <hyperlink ref="B1" location="'SPECIFICEREDE UDGIFTER'!A1" tooltip="Vælg for at navigere til regnearket SPECIFICEREDE UDGIFTER" display="ITEMIZED EXPENSES" xr:uid="{00000000-0004-0000-0300-000000000000}"/>
  </hyperlinks>
  <printOptions horizontalCentered="1"/>
  <pageMargins left="0.4" right="0.4" top="0.4" bottom="0.6" header="0.3" footer="0.3"/>
  <pageSetup paperSize="9" scale="64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10</vt:i4>
      </vt:variant>
    </vt:vector>
  </HeadingPairs>
  <TitlesOfParts>
    <vt:vector size="14" baseType="lpstr">
      <vt:lpstr>BUDGETOVERSIGT FOR PERIODEN</vt:lpstr>
      <vt:lpstr>MÅNEDLIG UDGIFTSOVERSIGT</vt:lpstr>
      <vt:lpstr>SPECIFICEREDE UDGIFTER</vt:lpstr>
      <vt:lpstr>VELGØRENHED OG SPONSORATER</vt:lpstr>
      <vt:lpstr>_ÅR</vt:lpstr>
      <vt:lpstr>RækkeTitelOmråde1..G2</vt:lpstr>
      <vt:lpstr>Titel1</vt:lpstr>
      <vt:lpstr>Titel2</vt:lpstr>
      <vt:lpstr>Titel3</vt:lpstr>
      <vt:lpstr>Titel4</vt:lpstr>
      <vt:lpstr>'BUDGETOVERSIGT FOR PERIODEN'!Udskriftstitler</vt:lpstr>
      <vt:lpstr>'MÅNEDLIG UDGIFTSOVERSIGT'!Udskriftstitler</vt:lpstr>
      <vt:lpstr>'SPECIFICEREDE UDGIFTER'!Udskriftstitler</vt:lpstr>
      <vt:lpstr>'VELGØRENHED OG SPONSORATER'!Udskriftstitler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terms:created xsi:type="dcterms:W3CDTF">2018-01-30T03:07:15Z</dcterms:created>
  <dcterms:modified xsi:type="dcterms:W3CDTF">2019-04-30T02:35:29Z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