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da-DK\"/>
    </mc:Choice>
  </mc:AlternateContent>
  <xr:revisionPtr revIDLastSave="0" documentId="12_ncr:500000_{0B2B2CB1-366D-48CE-85A3-B4244A564DA3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Checkregnskab" sheetId="7" r:id="rId1"/>
  </sheets>
  <definedNames>
    <definedName name="KategoriOpslag">Oversigt[Kategori]</definedName>
    <definedName name="Kolonnetitel1">Regnskab[[#Headers],[Checknr.]]</definedName>
    <definedName name="RækkeTitelOmråde1..I1">Checkregnskab!$D$1</definedName>
    <definedName name="Titel1">Oversigt[[#Headers],[Kategori]]</definedName>
    <definedName name="_xlnm.Print_Titles" localSheetId="0">Checkregnskab!$B:$C,Checkregnskab!$2:$2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<sst xmlns="http://schemas.openxmlformats.org/spreadsheetml/2006/main" count="33" uniqueCount="24">
  <si>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Checkregnskab</t>
  </si>
  <si>
    <t>Forbrugsoversigt</t>
  </si>
  <si>
    <t>Kategori</t>
  </si>
  <si>
    <t>Indbetaling</t>
  </si>
  <si>
    <t>Dagligvarer</t>
  </si>
  <si>
    <t>Underholdning</t>
  </si>
  <si>
    <t>Skole</t>
  </si>
  <si>
    <t>El, vand og varme</t>
  </si>
  <si>
    <t>Andet</t>
  </si>
  <si>
    <t>Total</t>
  </si>
  <si>
    <t>Nuværende saldo</t>
  </si>
  <si>
    <t>Checknr.</t>
  </si>
  <si>
    <t>Kreditkort</t>
  </si>
  <si>
    <t>Dato</t>
  </si>
  <si>
    <t>Beskrivelse</t>
  </si>
  <si>
    <t>Startsaldo</t>
  </si>
  <si>
    <t>Skoletilmelding</t>
  </si>
  <si>
    <t>City Power &amp; Light</t>
  </si>
  <si>
    <t>Skoleartikler</t>
  </si>
  <si>
    <t>Dagligvareforretning</t>
  </si>
  <si>
    <t>Southridge Video</t>
  </si>
  <si>
    <t>Udbetaling (-)</t>
  </si>
  <si>
    <t>Indbetaling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</si>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</sst>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kr.&quot;\ #,##0.00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0" fillId="0" borderId="0" xfId="6" applyNumberFormat="1" applyFont="1" applyFill="1" applyBorder="1">
      <alignment horizontal="right" vertical="center"/>
    </xf>
    <xf numFmtId="165" fontId="0" fillId="0" borderId="0" xfId="5" applyNumberFormat="1" applyFont="1" applyFill="1" applyBorder="1">
      <alignment horizontal="right" vertical="center" indent="5"/>
    </xf>
    <xf numFmtId="14" fontId="0" fillId="0" borderId="0" xfId="7" applyNumberFormat="1" applyFont="1" applyFill="1" applyBorder="1">
      <alignment horizontal="right" vertical="center" indent="1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</cellXfs>
  <cellStyles count="12">
    <cellStyle name="Dato" xfId="7" xr:uid="{00000000-0005-0000-0000-000003000000}"/>
    <cellStyle name="Forklarende tekst" xfId="9" builtinId="53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8" builtinId="19" customBuiltin="1"/>
    <cellStyle name="Saldooverskrift" xfId="11" xr:uid="{00000000-0005-0000-0000-000000000000}"/>
    <cellStyle name="Titel" xfId="1" builtinId="15" customBuiltin="1"/>
    <cellStyle name="Total" xfId="10" builtinId="25" customBuiltin="1"/>
    <cellStyle name="Valuta" xfId="6" builtinId="4" customBuiltin="1"/>
    <cellStyle name="Valuta [0]" xfId="5" builtinId="7" customBuiltin="1"/>
  </cellStyles>
  <dxfs count="15">
    <dxf>
      <numFmt numFmtId="165" formatCode="&quot;kr.&quot;\ #,##0.00"/>
    </dxf>
    <dxf>
      <numFmt numFmtId="165" formatCode="&quot;kr.&quot;\ #,##0.00"/>
    </dxf>
    <dxf>
      <numFmt numFmtId="165" formatCode="&quot;kr.&quot;\ #,##0.00"/>
    </dxf>
    <dxf>
      <numFmt numFmtId="165" formatCode="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9" formatCode="dd/mm/yyyy"/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CheckRegnskab" defaultPivotStyle="PivotStyleLight16">
    <tableStyle name="Oversigt over Checkregnskab" pivot="0" count="4" xr9:uid="{00000000-0011-0000-FFFF-FFFF00000000}">
      <tableStyleElement type="wholeTable" dxfId="14"/>
      <tableStyleElement type="headerRow" dxfId="13"/>
      <tableStyleElement type="firstRowStripe" dxfId="12"/>
      <tableStyleElement type="secondRowStripe" dxfId="11"/>
    </tableStyle>
    <tableStyle name="CheckRegnskab" pivot="0" count="3" xr9:uid="{00000000-0011-0000-FFFF-FFFF01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nskab" displayName="Regnskab" ref="D2:J8" totalsRowCellStyle="Normal">
  <tableColumns count="7">
    <tableColumn id="1" xr3:uid="{00000000-0010-0000-0000-000001000000}" name="Checknr." totalsRowLabel="Totals" dataCellStyle="Normal"/>
    <tableColumn id="6" xr3:uid="{00000000-0010-0000-0000-000006000000}" name="Dato" dataDxfId="6"/>
    <tableColumn id="7" xr3:uid="{00000000-0010-0000-0000-000007000000}" name="Beskrivelse" totalsRowDxfId="5"/>
    <tableColumn id="2" xr3:uid="{00000000-0010-0000-0000-000002000000}" name="Kategori" totalsRowDxfId="4"/>
    <tableColumn id="3" xr3:uid="{00000000-0010-0000-0000-000003000000}" name="Udbetaling (-)" totalsRowFunction="sum" dataDxfId="3"/>
    <tableColumn id="4" xr3:uid="{00000000-0010-0000-0000-000004000000}" name="Indbetaling (+)" totalsRowFunction="sum" dataDxfId="2"/>
    <tableColumn id="5" xr3:uid="{00000000-0010-0000-0000-000005000000}" name="Saldo" totalsRowFunction="custom" dataDxfId="1">
      <calculatedColumnFormula>IF(ISBLANK(Regnskab[[#This Row],[Udbetaling (-)]]),J2+Regnskab[[#This Row],[Indbetaling (+)]],J2-Regnskab[[#This Row],[Udbetaling (-)]])</calculatedColumnFormula>
      <totalsRowFormula>Regnskab[[#Totals],[Indbetaling (+)]]-Regnskab[[#Totals],[Udbetaling (-)]]</totalsRowFormula>
    </tableColumn>
  </tableColumns>
  <tableStyleInfo name="CheckRegnskab" showFirstColumn="0" showLastColumn="0" showRowStripes="1" showColumnStripes="0"/>
  <extLst>
    <ext xmlns:x14="http://schemas.microsoft.com/office/spreadsheetml/2009/9/main" uri="{504A1905-F514-4f6f-8877-14C23A59335A}">
      <x14:table altTextSummary="Angiv Checknummer, Dato, Beskrivelse, Kategori, Udbetalingsbeløb og Indbetalingsbeløb i denne tabel. Saldoen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Oversigt" displayName="Oversigt" ref="B3:C9" totalsRowShown="0">
  <tableColumns count="2">
    <tableColumn id="1" xr3:uid="{00000000-0010-0000-0100-000001000000}" name="Kategori"/>
    <tableColumn id="2" xr3:uid="{00000000-0010-0000-0100-000002000000}" name="Total" dataDxfId="0">
      <calculatedColumnFormula>SUMIF(Regnskab[Kategori],"=" &amp;Oversigt[[#This Row],[Kategori]],Regnskab[Udbetaling (-)])</calculatedColumnFormula>
    </tableColumn>
  </tableColumns>
  <tableStyleInfo name="Oversigt over Checkregnskab" showFirstColumn="0" showLastColumn="0" showRowStripes="0" showColumnStripes="0"/>
  <extLst>
    <ext xmlns:x14="http://schemas.microsoft.com/office/spreadsheetml/2009/9/main" uri="{504A1905-F514-4f6f-8877-14C23A59335A}">
      <x14:table altTextSummary="Angiv elementer til Kategori i denne tabel. Samlet beløb opdateres automatisk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19.7109375" style="3" customWidth="1"/>
    <col min="4" max="4" width="15.28515625" customWidth="1"/>
    <col min="5" max="5" width="15.140625" customWidth="1"/>
    <col min="6" max="6" width="30.7109375" customWidth="1"/>
    <col min="7" max="7" width="18.71093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1" t="s">
        <v>0</v>
      </c>
      <c r="C1" s="11"/>
      <c r="D1" s="12" t="s">
        <v>10</v>
      </c>
      <c r="E1" s="12"/>
      <c r="F1" s="12"/>
      <c r="G1" s="12"/>
      <c r="H1" s="12"/>
      <c r="I1" s="10">
        <f>SUM(Regnskab[Indbetaling (+)])-SUM(Regnskab[Udbetaling (-)])</f>
        <v>9702</v>
      </c>
      <c r="J1" s="10"/>
    </row>
    <row r="2" spans="2:10" ht="33" customHeight="1" x14ac:dyDescent="0.25">
      <c r="B2" s="13" t="s">
        <v>1</v>
      </c>
      <c r="C2" s="13"/>
      <c r="D2" t="s">
        <v>11</v>
      </c>
      <c r="E2" t="s">
        <v>13</v>
      </c>
      <c r="F2" t="s">
        <v>14</v>
      </c>
      <c r="G2" t="s">
        <v>2</v>
      </c>
      <c r="H2" s="5" t="s">
        <v>21</v>
      </c>
      <c r="I2" s="5" t="s">
        <v>22</v>
      </c>
      <c r="J2" s="6" t="s">
        <v>23</v>
      </c>
    </row>
    <row r="3" spans="2:10" ht="30" customHeight="1" x14ac:dyDescent="0.25">
      <c r="B3" s="2" t="s">
        <v>2</v>
      </c>
      <c r="C3" s="1" t="s">
        <v>9</v>
      </c>
      <c r="D3" s="4"/>
      <c r="E3" s="9">
        <f ca="1">TODAY()</f>
        <v>43250</v>
      </c>
      <c r="F3" s="2" t="s">
        <v>15</v>
      </c>
      <c r="G3" s="2" t="s">
        <v>3</v>
      </c>
      <c r="H3" s="7"/>
      <c r="I3" s="7">
        <v>12000</v>
      </c>
      <c r="J3" s="8">
        <f>Regnskab[[#This Row],[Indbetaling (+)]]</f>
        <v>12000</v>
      </c>
    </row>
    <row r="4" spans="2:10" ht="30" customHeight="1" x14ac:dyDescent="0.25">
      <c r="B4" s="2" t="s">
        <v>3</v>
      </c>
      <c r="C4" s="8">
        <f>IFERROR(SUMIF(Regnskab[Kategori],"=" &amp;Oversigt[[#This Row],[Kategori]],Regnskab[Indbetaling (+)]),"")</f>
        <v>12000</v>
      </c>
      <c r="D4" s="4" t="s">
        <v>12</v>
      </c>
      <c r="E4" s="9">
        <f ca="1">TODAY()+10</f>
        <v>43260</v>
      </c>
      <c r="F4" s="2" t="s">
        <v>16</v>
      </c>
      <c r="G4" s="2" t="s">
        <v>6</v>
      </c>
      <c r="H4" s="7">
        <v>1350</v>
      </c>
      <c r="I4" s="7"/>
      <c r="J4" s="8">
        <f>IF(ISBLANK(Regnskab[[#This Row],[Udbetaling (-)]]),J3+Regnskab[[#This Row],[Indbetaling (+)]],J3-Regnskab[[#This Row],[Udbetaling (-)]])</f>
        <v>10650</v>
      </c>
    </row>
    <row r="5" spans="2:10" ht="30" customHeight="1" x14ac:dyDescent="0.25">
      <c r="B5" s="2" t="s">
        <v>4</v>
      </c>
      <c r="C5" s="8">
        <f>IFERROR(SUMIF(Regnskab[Kategori],"=" &amp;Oversigt[[#This Row],[Kategori]],Regnskab[Udbetaling (-)]),"")</f>
        <v>240</v>
      </c>
      <c r="D5" s="4">
        <v>1001</v>
      </c>
      <c r="E5" s="9">
        <f ca="1">TODAY()+30</f>
        <v>43280</v>
      </c>
      <c r="F5" s="2" t="s">
        <v>17</v>
      </c>
      <c r="G5" s="2" t="s">
        <v>7</v>
      </c>
      <c r="H5" s="7">
        <v>438</v>
      </c>
      <c r="I5" s="7"/>
      <c r="J5" s="8">
        <f>IF(ISBLANK(Regnskab[[#This Row],[Udbetaling (-)]]),J4+Regnskab[[#This Row],[Indbetaling (+)]],J4-Regnskab[[#This Row],[Udbetaling (-)]])</f>
        <v>10212</v>
      </c>
    </row>
    <row r="6" spans="2:10" ht="30" customHeight="1" x14ac:dyDescent="0.25">
      <c r="B6" s="2" t="s">
        <v>5</v>
      </c>
      <c r="C6" s="8">
        <f>IFERROR(SUMIF(Regnskab[Kategori],"=" &amp;Oversigt[[#This Row],[Kategori]],Regnskab[Udbetaling (-)]),"")</f>
        <v>42</v>
      </c>
      <c r="D6" s="4" t="s">
        <v>12</v>
      </c>
      <c r="E6" s="9">
        <f ca="1">TODAY()+40</f>
        <v>43290</v>
      </c>
      <c r="F6" s="2" t="s">
        <v>18</v>
      </c>
      <c r="G6" s="2" t="s">
        <v>6</v>
      </c>
      <c r="H6" s="7">
        <v>228</v>
      </c>
      <c r="I6" s="7"/>
      <c r="J6" s="8">
        <f>IF(ISBLANK(Regnskab[[#This Row],[Udbetaling (-)]]),J5+Regnskab[[#This Row],[Indbetaling (+)]],J5-Regnskab[[#This Row],[Udbetaling (-)]])</f>
        <v>9984</v>
      </c>
    </row>
    <row r="7" spans="2:10" ht="30" customHeight="1" x14ac:dyDescent="0.25">
      <c r="B7" s="2" t="s">
        <v>6</v>
      </c>
      <c r="C7" s="8">
        <f>IFERROR(SUMIF(Regnskab[Kategori],"=" &amp;Oversigt[[#This Row],[Kategori]],Regnskab[Udbetaling (-)]),"")</f>
        <v>1578</v>
      </c>
      <c r="D7" s="4">
        <v>1002</v>
      </c>
      <c r="E7" s="9">
        <f ca="1">TODAY()+55</f>
        <v>43305</v>
      </c>
      <c r="F7" s="2" t="s">
        <v>19</v>
      </c>
      <c r="G7" s="2" t="s">
        <v>4</v>
      </c>
      <c r="H7" s="7">
        <v>240</v>
      </c>
      <c r="I7" s="7"/>
      <c r="J7" s="8">
        <f>IF(ISBLANK(Regnskab[[#This Row],[Udbetaling (-)]]),J6+Regnskab[[#This Row],[Indbetaling (+)]],J6-Regnskab[[#This Row],[Udbetaling (-)]])</f>
        <v>9744</v>
      </c>
    </row>
    <row r="8" spans="2:10" ht="30" customHeight="1" x14ac:dyDescent="0.25">
      <c r="B8" s="2" t="s">
        <v>7</v>
      </c>
      <c r="C8" s="8">
        <f>IFERROR(SUMIF(Regnskab[Kategori],"=" &amp;Oversigt[[#This Row],[Kategori]],Regnskab[Udbetaling (-)]),"")</f>
        <v>438</v>
      </c>
      <c r="D8" s="4" t="s">
        <v>12</v>
      </c>
      <c r="E8" s="9">
        <f ca="1">TODAY()+65</f>
        <v>43315</v>
      </c>
      <c r="F8" s="2" t="s">
        <v>20</v>
      </c>
      <c r="G8" s="2" t="s">
        <v>5</v>
      </c>
      <c r="H8" s="7">
        <v>42</v>
      </c>
      <c r="I8" s="7"/>
      <c r="J8" s="8">
        <f>IF(ISBLANK(Regnskab[[#This Row],[Udbetaling (-)]]),J7+Regnskab[[#This Row],[Indbetaling (+)]],J7-Regnskab[[#This Row],[Udbetaling (-)]])</f>
        <v>9702</v>
      </c>
    </row>
    <row r="9" spans="2:10" ht="30" customHeight="1" x14ac:dyDescent="0.25">
      <c r="B9" s="2" t="s">
        <v>8</v>
      </c>
      <c r="C9" s="8">
        <f>IFERROR(SUMIFS(Regnskab[Udbetaling (-)],Regnskab[Kategori],Oversigt[[#This Row],[Kategori]])+SUMIFS(Regnskab[Udbetaling (-)],Regnskab[Kategori],""),"")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7" priority="1">
      <formula>J3&lt;0</formula>
    </cfRule>
  </conditionalFormatting>
  <dataValidations count="15">
    <dataValidation type="list" errorStyle="warning" allowBlank="1" showInputMessage="1" showErrorMessage="1" error="Vælg et element fra listen. Vælg ANNULLER, og tryk derefter på Alt+pil ned for at åbne rullelisten, og tryk derefter på Enter for at foretage et valg." sqref="G3:G8" xr:uid="{00000000-0002-0000-0000-000000000000}">
      <formula1>CategoryLookup</formula1>
    </dataValidation>
    <dataValidation allowBlank="1" showInputMessage="1" showErrorMessage="1" prompt="Titlen på dette regneark er i denne celle" sqref="B1:C1" xr:uid="{00000000-0002-0000-0000-000001000000}"/>
    <dataValidation allowBlank="1" showInputMessage="1" showErrorMessage="1" prompt="Kategorielementer er i denne kolonne under denne overskrift" sqref="B3" xr:uid="{00000000-0002-0000-0000-000002000000}"/>
    <dataValidation allowBlank="1" showInputMessage="1" showErrorMessage="1" prompt="Samlede Kategoribeløb opdateres automatisk i denne kolonne under denne overskrift baseret på poster i tabellen Regnskab" sqref="C3" xr:uid="{00000000-0002-0000-0000-000003000000}"/>
    <dataValidation allowBlank="1" showInputMessage="1" showErrorMessage="1" prompt="Angiv Checknummer i denne kolonne under denne overskrift." sqref="D2" xr:uid="{00000000-0002-0000-0000-000004000000}"/>
    <dataValidation allowBlank="1" showInputMessage="1" showErrorMessage="1" prompt="Angiv Dato i denne kolonne under denne overskrift" sqref="E2" xr:uid="{00000000-0002-0000-0000-000005000000}"/>
    <dataValidation allowBlank="1" showInputMessage="1" showErrorMessage="1" prompt="Angiv Beskrivelse i denne kolonne under denne overskrift" sqref="F2" xr:uid="{00000000-0002-0000-0000-000006000000}"/>
    <dataValidation allowBlank="1" showInputMessage="1" showErrorMessage="1" prompt="Nuværende saldo opdateres automatisk i cellen til højre" sqref="D1:H1" xr:uid="{00000000-0002-0000-0000-000007000000}"/>
    <dataValidation allowBlank="1" showInputMessage="1" showErrorMessage="1" prompt="Nuværende saldo opdateres automatisk i denne celle Checkregnskab starter i celle D2" sqref="I1:J1" xr:uid="{00000000-0002-0000-0000-000008000000}"/>
    <dataValidation allowBlank="1" showInputMessage="1" showErrorMessage="1" prompt="Angiv Kategori i denne kolonne under denne overskrift Tryk på Alt+pil ned for at åbne rullelisten, og tryk på Enter for at vælge. Listen af kategorier er baseret på kategorierne i Forbrugsoversigt til venstre" sqref="G2" xr:uid="{00000000-0002-0000-0000-000009000000}"/>
    <dataValidation allowBlank="1" showInputMessage="1" showErrorMessage="1" prompt="Angiv Udbetalingsbeløb i denne kolonne under denne overskrift" sqref="H2" xr:uid="{00000000-0002-0000-0000-00000A000000}"/>
    <dataValidation allowBlank="1" showInputMessage="1" showErrorMessage="1" prompt="Angiv Indbetalingsbeløb i denne kolonne under denne overskrift" sqref="I2" xr:uid="{00000000-0002-0000-0000-00000B000000}"/>
    <dataValidation allowBlank="1" showInputMessage="1" showErrorMessage="1" prompt="Saldo beregnes automatisk i denne kolonne under denne overskrift" sqref="J2" xr:uid="{00000000-0002-0000-0000-00000C000000}"/>
    <dataValidation allowBlank="1" showInputMessage="1" showErrorMessage="1" prompt="Opret et Checkregnskab i dette regneark" sqref="A1" xr:uid="{00000000-0002-0000-0000-00000D000000}"/>
    <dataValidation allowBlank="1" showInputMessage="1" showErrorMessage="1" prompt="Rediger eller tilføj nye kategorier nedenfor. Når poster føjes til checkregnskabet til højre for den pågældende kategori, bliver de samlede beløb automatisk opdateret i oversigten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Checkregnskab</vt:lpstr>
      <vt:lpstr>KategoriOpslag</vt:lpstr>
      <vt:lpstr>Kolonnetitel1</vt:lpstr>
      <vt:lpstr>RækkeTitelOmråde1..I1</vt:lpstr>
      <vt:lpstr>Titel1</vt:lpstr>
      <vt:lpstr>Checkregnskab!Udskriftstitler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2018-05-30T12:57:31Z</dcterms:modified>
</cp:coreProperties>
</file>