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52AB10BB-2288-4690-A546-F219A9F50EC1}" xr6:coauthVersionLast="31" xr6:coauthVersionMax="40" xr10:uidLastSave="{00000000-0000-0000-0000-000000000000}"/>
  <bookViews>
    <workbookView xWindow="750" yWindow="-120" windowWidth="15030" windowHeight="8370" xr2:uid="{00000000-000D-0000-FFFF-FFFF00000000}"/>
  </bookViews>
  <sheets>
    <sheet name="Roční pracovní výkaz" sheetId="1" r:id="rId1"/>
  </sheets>
  <definedNames>
    <definedName name="_xlnm.Print_Area" localSheetId="0">'Roční pracovní výkaz'!$B$1:$L$140</definedName>
    <definedName name="_xlnm.Print_Titles" localSheetId="0">'Roční pracovní výkaz'!$1:$5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L4" i="1" s="1"/>
  <c r="J4" i="1"/>
</calcChain>
</file>

<file path=xl/sharedStrings.xml><?xml version="1.0" encoding="utf-8"?>
<sst xmlns="http://schemas.openxmlformats.org/spreadsheetml/2006/main" count="265" uniqueCount="67">
  <si>
    <t>Časový výkaz zaměstnance</t>
  </si>
  <si>
    <t>Jméno zaměstnance:</t>
  </si>
  <si>
    <t>Nadřízený:</t>
  </si>
  <si>
    <r>
      <t xml:space="preserve">Leden, únor, březen      </t>
    </r>
    <r>
      <rPr>
        <sz val="11"/>
        <color theme="0"/>
        <rFont val="Century Gothic"/>
        <family val="2"/>
        <scheme val="major"/>
      </rPr>
      <t>Časový výkaz zaměstnance: denní, týdenní, měsíční, roční</t>
    </r>
  </si>
  <si>
    <t>Leden</t>
  </si>
  <si>
    <t>Pondělí</t>
  </si>
  <si>
    <t>Úterý</t>
  </si>
  <si>
    <t>Středa</t>
  </si>
  <si>
    <t>Čtvrtek</t>
  </si>
  <si>
    <t>Pátek</t>
  </si>
  <si>
    <t>Sobota</t>
  </si>
  <si>
    <t>Neděle</t>
  </si>
  <si>
    <t>Celkový počet hodin za týden</t>
  </si>
  <si>
    <t>Leden celkem: Normální pracovní doba</t>
  </si>
  <si>
    <t>Únor</t>
  </si>
  <si>
    <t>Únor celkem: Normální pracovní doba</t>
  </si>
  <si>
    <t>Březen</t>
  </si>
  <si>
    <t>Březen celkem: Normální pracovní doba</t>
  </si>
  <si>
    <r>
      <t xml:space="preserve">Duben, květen, červen      </t>
    </r>
    <r>
      <rPr>
        <sz val="11"/>
        <color theme="0"/>
        <rFont val="Century Gothic"/>
        <family val="2"/>
        <scheme val="major"/>
      </rPr>
      <t>Časový výkaz zaměstnance: denní, týdenní, měsíční, roční</t>
    </r>
  </si>
  <si>
    <t>Duben</t>
  </si>
  <si>
    <t>Duben celkem: Normální pracovní doba</t>
  </si>
  <si>
    <t>Květen</t>
  </si>
  <si>
    <t>Květen celkem: Normální pracovní doba</t>
  </si>
  <si>
    <t>Červen</t>
  </si>
  <si>
    <t>Červen celkem: Normální pracovní doba</t>
  </si>
  <si>
    <r>
      <t xml:space="preserve">Červenec, srpen, září      </t>
    </r>
    <r>
      <rPr>
        <sz val="11"/>
        <color theme="0"/>
        <rFont val="Century Gothic"/>
        <family val="2"/>
        <scheme val="major"/>
      </rPr>
      <t>Časový výkaz zaměstnance: denní, týdenní, měsíční, roční</t>
    </r>
  </si>
  <si>
    <t>Červenec</t>
  </si>
  <si>
    <t>Červenec celkem: Normální pracovní doba</t>
  </si>
  <si>
    <t>Srpen</t>
  </si>
  <si>
    <t>Srpen celkem: Normální pracovní doba</t>
  </si>
  <si>
    <t>Září</t>
  </si>
  <si>
    <t>Září celkem: Normální pracovní doba</t>
  </si>
  <si>
    <r>
      <t xml:space="preserve">Říjen, listopad, prosinec      </t>
    </r>
    <r>
      <rPr>
        <sz val="11"/>
        <color theme="0"/>
        <rFont val="Century Gothic"/>
        <family val="2"/>
        <scheme val="major"/>
      </rPr>
      <t>Časový výkaz zaměstnance: denní, týdenní, měsíční, roční</t>
    </r>
  </si>
  <si>
    <t>Říjen</t>
  </si>
  <si>
    <t>Říjen celkem: Normální pracovní doba</t>
  </si>
  <si>
    <t>Listopad</t>
  </si>
  <si>
    <t>Listopad celkem: Normální pracovní doba</t>
  </si>
  <si>
    <t>Prosinec</t>
  </si>
  <si>
    <t>Prosinec celkem: Normální pracovní doba</t>
  </si>
  <si>
    <t>Týden 1</t>
  </si>
  <si>
    <t>E-mail:</t>
  </si>
  <si>
    <t>Telefon:</t>
  </si>
  <si>
    <t>Přesčas</t>
  </si>
  <si>
    <t>Leden celkem: Přesčas</t>
  </si>
  <si>
    <t>Únor celkem: Přesčas</t>
  </si>
  <si>
    <t>Březen celkem: Přesčas</t>
  </si>
  <si>
    <t>Duben celkem: Přesčas</t>
  </si>
  <si>
    <t>Květen celkem: Přesčas</t>
  </si>
  <si>
    <t>Červen celkem: Přesčas</t>
  </si>
  <si>
    <t>Červenec celkem: Přesčas</t>
  </si>
  <si>
    <t>Srpen celkem: Přesčas</t>
  </si>
  <si>
    <t>Září celkem: Přesčas</t>
  </si>
  <si>
    <t>Říjen celkem: Přesčas</t>
  </si>
  <si>
    <t>Listopad celkem: Přesčas</t>
  </si>
  <si>
    <t>Prosinec celkem: Přesčas</t>
  </si>
  <si>
    <t>Týden 2</t>
  </si>
  <si>
    <t xml:space="preserve">Přesčas </t>
  </si>
  <si>
    <t>Hodiny normální pracovní doby:</t>
  </si>
  <si>
    <t>Týden 3</t>
  </si>
  <si>
    <t xml:space="preserve">Přesčas  </t>
  </si>
  <si>
    <t>Přesčasové hodiny:</t>
  </si>
  <si>
    <t>Týden 4</t>
  </si>
  <si>
    <t xml:space="preserve">Přesčas   </t>
  </si>
  <si>
    <t>Celkem:</t>
  </si>
  <si>
    <t>Týden 5</t>
  </si>
  <si>
    <t xml:space="preserve">Přesčas    </t>
  </si>
  <si>
    <t xml:space="preserve">    Od začátku roku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</si>
</sst>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Kč&quot;_-;\-* #,##0\ &quot;Kč&quot;_-;_-* &quot;-&quot;\ &quot;Kč&quot;_-;_-@_-"/>
    <numFmt numFmtId="165" formatCode="_-* #,##0.00\ &quot;Kč&quot;_-;\-* #,##0.00\ &quot;Kč&quot;_-;_-* &quot;-&quot;??\ &quot;Kč&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24994659260841701"/>
      </right>
      <top/>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3">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3" fillId="2" borderId="0" xfId="0" applyFont="1" applyFill="1" applyAlignment="1">
      <alignment horizontal="center" vertical="center"/>
    </xf>
    <xf numFmtId="0" fontId="12" fillId="6" borderId="3" xfId="0" applyFont="1" applyFill="1" applyBorder="1" applyAlignment="1">
      <alignment horizontal="left"/>
    </xf>
    <xf numFmtId="0" fontId="3" fillId="2" borderId="0" xfId="0" applyFont="1" applyFill="1" applyAlignment="1">
      <alignment horizontal="right"/>
    </xf>
    <xf numFmtId="0" fontId="3" fillId="2" borderId="21" xfId="0" applyFont="1" applyFill="1" applyBorder="1" applyAlignment="1">
      <alignment horizontal="right"/>
    </xf>
    <xf numFmtId="0" fontId="3" fillId="2" borderId="0" xfId="0" applyFont="1" applyFill="1" applyAlignment="1">
      <alignment horizontal="center" vertical="center"/>
    </xf>
    <xf numFmtId="0" fontId="3" fillId="2" borderId="0" xfId="0" applyFont="1" applyFill="1" applyAlignment="1">
      <alignment horizontal="right" vertical="center"/>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09">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ěsíc" pivot="0" count="7" xr9:uid="{00000000-0011-0000-FFFF-FFFF00000000}">
      <tableStyleElement type="wholeTable" dxfId="208"/>
      <tableStyleElement type="headerRow" dxfId="207"/>
      <tableStyleElement type="totalRow" dxfId="206"/>
      <tableStyleElement type="firstColumn" dxfId="205"/>
      <tableStyleElement type="lastColumn" dxfId="204"/>
      <tableStyleElement type="firstRowStripe" dxfId="203"/>
      <tableStyleElement type="firstColumnStripe" dxfId="2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den" displayName="Leden" ref="B7:L15" totalsRowCount="1" headerRowDxfId="201" headerRowBorderDxfId="200" tableBorderDxfId="199" totalsRowBorderDxfId="198">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Leden" totalsRowLabel="Celkový počet hodin za týden" dataDxfId="197" totalsRowDxfId="196"/>
    <tableColumn id="3" xr3:uid="{00000000-0010-0000-0000-000003000000}" name="Týden 1" totalsRowFunction="sum" totalsRowDxfId="195"/>
    <tableColumn id="4" xr3:uid="{00000000-0010-0000-0000-000004000000}" name="Přesčas" totalsRowFunction="sum" dataDxfId="194" totalsRowDxfId="193"/>
    <tableColumn id="5" xr3:uid="{00000000-0010-0000-0000-000005000000}" name="Týden 2" totalsRowFunction="sum" dataDxfId="192" totalsRowDxfId="191"/>
    <tableColumn id="6" xr3:uid="{00000000-0010-0000-0000-000006000000}" name="Přesčas " totalsRowFunction="sum" dataDxfId="190" totalsRowDxfId="189"/>
    <tableColumn id="7" xr3:uid="{00000000-0010-0000-0000-000007000000}" name="Týden 3" totalsRowFunction="sum" dataDxfId="188" totalsRowDxfId="187"/>
    <tableColumn id="8" xr3:uid="{00000000-0010-0000-0000-000008000000}" name="Přesčas  " totalsRowFunction="sum" dataDxfId="186" totalsRowDxfId="185"/>
    <tableColumn id="9" xr3:uid="{00000000-0010-0000-0000-000009000000}" name="Týden 4" totalsRowFunction="sum" dataDxfId="184" totalsRowDxfId="183"/>
    <tableColumn id="10" xr3:uid="{00000000-0010-0000-0000-00000A000000}" name="Přesčas   " totalsRowFunction="sum" dataDxfId="182" totalsRowDxfId="181"/>
    <tableColumn id="11" xr3:uid="{00000000-0010-0000-0000-00000B000000}" name="Týden 5" totalsRowFunction="sum" dataDxfId="180" totalsRowDxfId="179"/>
    <tableColumn id="12" xr3:uid="{00000000-0010-0000-0000-00000C000000}" name="Přesčas    " totalsRowFunction="sum" dataDxfId="178" totalsRowDxfId="177"/>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ledna. Celkové počty hodin za týden se vypočítají automatick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Říjen" displayName="Říjen" ref="B109:L117" totalsRowCount="1" headerRowDxfId="48" headerRowBorderDxfId="47" tableBorderDxfId="46" totalsRowBorderDxfId="45">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Říjen" totalsRowLabel="Celkový počet hodin za týden" dataDxfId="44" totalsRowDxfId="43"/>
    <tableColumn id="2" xr3:uid="{00000000-0010-0000-0900-000002000000}" name="Týden 1" totalsRowFunction="sum" dataDxfId="42"/>
    <tableColumn id="3" xr3:uid="{00000000-0010-0000-0900-000003000000}" name="Přesčas" totalsRowFunction="sum" dataDxfId="41"/>
    <tableColumn id="4" xr3:uid="{00000000-0010-0000-0900-000004000000}" name="Týden 2" totalsRowFunction="sum" dataDxfId="40"/>
    <tableColumn id="5" xr3:uid="{00000000-0010-0000-0900-000005000000}" name="Přesčas " totalsRowFunction="sum" dataDxfId="39"/>
    <tableColumn id="6" xr3:uid="{00000000-0010-0000-0900-000006000000}" name="Týden 3" totalsRowFunction="sum" dataDxfId="38"/>
    <tableColumn id="7" xr3:uid="{00000000-0010-0000-0900-000007000000}" name="Přesčas  " totalsRowFunction="sum" dataDxfId="37"/>
    <tableColumn id="8" xr3:uid="{00000000-0010-0000-0900-000008000000}" name="Týden 4" totalsRowFunction="sum" dataDxfId="36"/>
    <tableColumn id="9" xr3:uid="{00000000-0010-0000-0900-000009000000}" name="Přesčas   " totalsRowFunction="sum" dataDxfId="35"/>
    <tableColumn id="10" xr3:uid="{00000000-0010-0000-0900-00000A000000}" name="Týden 5" totalsRowFunction="sum" dataDxfId="34"/>
    <tableColumn id="11" xr3:uid="{00000000-0010-0000-0900-00000B000000}" name="Přesčas    " totalsRowFunction="sum" dataDxfId="33"/>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října. Celkové počty hodin za týden se vypočítají automaticky."/>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Listopad" displayName="Listopad" ref="B120:L128" totalsRowCount="1" headerRowDxfId="32" headerRowBorderDxfId="31" tableBorderDxfId="30" totalsRowBorderDxfId="29">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Listopad" totalsRowLabel="Celkový počet hodin za týden" dataDxfId="28" totalsRowDxfId="27"/>
    <tableColumn id="2" xr3:uid="{00000000-0010-0000-0A00-000002000000}" name="Týden 1" totalsRowFunction="sum" dataDxfId="26"/>
    <tableColumn id="3" xr3:uid="{00000000-0010-0000-0A00-000003000000}" name="Přesčas" totalsRowFunction="sum" dataDxfId="25"/>
    <tableColumn id="4" xr3:uid="{00000000-0010-0000-0A00-000004000000}" name="Týden 2" totalsRowFunction="sum" dataDxfId="24"/>
    <tableColumn id="5" xr3:uid="{00000000-0010-0000-0A00-000005000000}" name="Přesčas " totalsRowFunction="sum" dataDxfId="23"/>
    <tableColumn id="6" xr3:uid="{00000000-0010-0000-0A00-000006000000}" name="Týden 3" totalsRowFunction="sum" dataDxfId="22"/>
    <tableColumn id="7" xr3:uid="{00000000-0010-0000-0A00-000007000000}" name="Přesčas  " totalsRowFunction="sum" dataDxfId="21"/>
    <tableColumn id="8" xr3:uid="{00000000-0010-0000-0A00-000008000000}" name="Týden 4" totalsRowFunction="sum" dataDxfId="20"/>
    <tableColumn id="9" xr3:uid="{00000000-0010-0000-0A00-000009000000}" name="Přesčas   " totalsRowFunction="sum" dataDxfId="19"/>
    <tableColumn id="10" xr3:uid="{00000000-0010-0000-0A00-00000A000000}" name="Týden 5" totalsRowFunction="sum" dataDxfId="18"/>
    <tableColumn id="11" xr3:uid="{00000000-0010-0000-0A00-00000B000000}" name="Přesčas    " totalsRowFunction="sum" dataDxfId="17"/>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listopadu. Celkové počty hodin za týden se vypočítají automaticky."/>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Prosinec" displayName="Prosinec" ref="B131:L139" totalsRowCount="1" headerRowDxfId="16" headerRowBorderDxfId="15" tableBorderDxfId="14" totalsRowBorderDxfId="13">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Prosinec" totalsRowLabel="Celkový počet hodin za týden" dataDxfId="12" totalsRowDxfId="11"/>
    <tableColumn id="2" xr3:uid="{00000000-0010-0000-0B00-000002000000}" name="Týden 1" totalsRowFunction="sum" dataDxfId="10"/>
    <tableColumn id="3" xr3:uid="{00000000-0010-0000-0B00-000003000000}" name="Přesčas" totalsRowFunction="sum" dataDxfId="9"/>
    <tableColumn id="4" xr3:uid="{00000000-0010-0000-0B00-000004000000}" name="Týden 2" totalsRowFunction="sum" dataDxfId="8" totalsRowDxfId="7"/>
    <tableColumn id="5" xr3:uid="{00000000-0010-0000-0B00-000005000000}" name="Přesčas " totalsRowFunction="sum" dataDxfId="6"/>
    <tableColumn id="6" xr3:uid="{00000000-0010-0000-0B00-000006000000}" name="Týden 3" totalsRowFunction="sum" dataDxfId="5"/>
    <tableColumn id="7" xr3:uid="{00000000-0010-0000-0B00-000007000000}" name="Přesčas  " totalsRowFunction="sum" dataDxfId="4"/>
    <tableColumn id="8" xr3:uid="{00000000-0010-0000-0B00-000008000000}" name="Týden 4" totalsRowFunction="sum" dataDxfId="3"/>
    <tableColumn id="9" xr3:uid="{00000000-0010-0000-0B00-000009000000}" name="Přesčas   " totalsRowFunction="sum" dataDxfId="2"/>
    <tableColumn id="10" xr3:uid="{00000000-0010-0000-0B00-00000A000000}" name="Týden 5" totalsRowFunction="sum" dataDxfId="1"/>
    <tableColumn id="11" xr3:uid="{00000000-0010-0000-0B00-00000B000000}" name="Přesčas    " totalsRowFunction="sum" dataDxfId="0"/>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prosince. Celkové počty hodin za týden se vypočítají automatick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Únor" displayName="Únor" ref="B18:L26" totalsRowCount="1" headerRowDxfId="176" headerRowBorderDxfId="175" tableBorderDxfId="174" totalsRowBorderDxfId="173">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Únor" totalsRowLabel="Celkový počet hodin za týden" dataDxfId="172" totalsRowDxfId="171"/>
    <tableColumn id="2" xr3:uid="{00000000-0010-0000-0100-000002000000}" name="Týden 1" totalsRowFunction="sum" dataDxfId="170"/>
    <tableColumn id="3" xr3:uid="{00000000-0010-0000-0100-000003000000}" name="Přesčas" totalsRowFunction="sum" dataDxfId="169"/>
    <tableColumn id="4" xr3:uid="{00000000-0010-0000-0100-000004000000}" name="Týden 2" totalsRowFunction="sum" dataDxfId="168"/>
    <tableColumn id="5" xr3:uid="{00000000-0010-0000-0100-000005000000}" name="Přesčas " totalsRowFunction="sum" dataDxfId="167"/>
    <tableColumn id="6" xr3:uid="{00000000-0010-0000-0100-000006000000}" name="Týden 3" totalsRowFunction="sum" dataDxfId="166"/>
    <tableColumn id="7" xr3:uid="{00000000-0010-0000-0100-000007000000}" name="Přesčas  " totalsRowFunction="sum" dataDxfId="165"/>
    <tableColumn id="8" xr3:uid="{00000000-0010-0000-0100-000008000000}" name="Týden 4" totalsRowFunction="sum" dataDxfId="164"/>
    <tableColumn id="9" xr3:uid="{00000000-0010-0000-0100-000009000000}" name="Přesčas   " totalsRowFunction="sum" dataDxfId="163"/>
    <tableColumn id="10" xr3:uid="{00000000-0010-0000-0100-00000A000000}" name="Týden 5" totalsRowFunction="sum" dataDxfId="162"/>
    <tableColumn id="11" xr3:uid="{00000000-0010-0000-0100-00000B000000}" name="Přesčas    " totalsRowFunction="sum" dataDxfId="161"/>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února. Celkové počty hodin za týden se vypočítají automatick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řezen" displayName="Březen" ref="B29:L37" totalsRowCount="1" headerRowDxfId="160" headerRowBorderDxfId="159" tableBorderDxfId="158" totalsRowBorderDxfId="157">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Březen" totalsRowLabel="Celkový počet hodin za týden" dataDxfId="156" totalsRowDxfId="155"/>
    <tableColumn id="2" xr3:uid="{00000000-0010-0000-0200-000002000000}" name="Týden 1" totalsRowFunction="sum" dataDxfId="154"/>
    <tableColumn id="3" xr3:uid="{00000000-0010-0000-0200-000003000000}" name="Přesčas" totalsRowFunction="sum" dataDxfId="153"/>
    <tableColumn id="4" xr3:uid="{00000000-0010-0000-0200-000004000000}" name="Týden 2" totalsRowFunction="sum" dataDxfId="152"/>
    <tableColumn id="5" xr3:uid="{00000000-0010-0000-0200-000005000000}" name="Přesčas " totalsRowFunction="sum" dataDxfId="151"/>
    <tableColumn id="6" xr3:uid="{00000000-0010-0000-0200-000006000000}" name="Týden 3" totalsRowFunction="sum" dataDxfId="150"/>
    <tableColumn id="7" xr3:uid="{00000000-0010-0000-0200-000007000000}" name="Přesčas  " totalsRowFunction="sum" dataDxfId="149"/>
    <tableColumn id="8" xr3:uid="{00000000-0010-0000-0200-000008000000}" name="Týden 4" totalsRowFunction="sum" dataDxfId="148"/>
    <tableColumn id="9" xr3:uid="{00000000-0010-0000-0200-000009000000}" name="Přesčas   " totalsRowFunction="sum" dataDxfId="147"/>
    <tableColumn id="10" xr3:uid="{00000000-0010-0000-0200-00000A000000}" name="Týden 5" totalsRowFunction="sum" dataDxfId="146"/>
    <tableColumn id="11" xr3:uid="{00000000-0010-0000-0200-00000B000000}" name="Přesčas    " totalsRowFunction="sum" dataDxfId="145"/>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března. Celkové počty hodin za týden se vypočítají automatick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uben" displayName="Duben" ref="B41:L49" totalsRowCount="1" headerRowDxfId="144" headerRowBorderDxfId="143" tableBorderDxfId="142" totalsRowBorderDxfId="141">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Duben" totalsRowLabel="Celkový počet hodin za týden" dataDxfId="140" totalsRowDxfId="139"/>
    <tableColumn id="2" xr3:uid="{00000000-0010-0000-0300-000002000000}" name="Týden 1" totalsRowFunction="sum" dataDxfId="138"/>
    <tableColumn id="3" xr3:uid="{00000000-0010-0000-0300-000003000000}" name="Přesčas" totalsRowFunction="sum" dataDxfId="137"/>
    <tableColumn id="4" xr3:uid="{00000000-0010-0000-0300-000004000000}" name="Týden 2" totalsRowFunction="sum" dataDxfId="136"/>
    <tableColumn id="5" xr3:uid="{00000000-0010-0000-0300-000005000000}" name="Přesčas " totalsRowFunction="sum" dataDxfId="135"/>
    <tableColumn id="6" xr3:uid="{00000000-0010-0000-0300-000006000000}" name="Týden 3" totalsRowFunction="sum" dataDxfId="134"/>
    <tableColumn id="7" xr3:uid="{00000000-0010-0000-0300-000007000000}" name="Přesčas  " totalsRowFunction="sum" dataDxfId="133"/>
    <tableColumn id="8" xr3:uid="{00000000-0010-0000-0300-000008000000}" name="Týden 4" totalsRowFunction="sum" dataDxfId="132"/>
    <tableColumn id="9" xr3:uid="{00000000-0010-0000-0300-000009000000}" name="Přesčas   " totalsRowFunction="sum" dataDxfId="131"/>
    <tableColumn id="10" xr3:uid="{00000000-0010-0000-0300-00000A000000}" name="Týden 5" totalsRowFunction="sum" dataDxfId="130"/>
    <tableColumn id="11" xr3:uid="{00000000-0010-0000-0300-00000B000000}" name="Přesčas    " totalsRowFunction="sum" dataDxfId="129"/>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dubna. Celkové počty hodin za týden se vypočítají automaticky."/>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Květen" displayName="Květen" ref="B52:L60" totalsRowCount="1" headerRowDxfId="128" headerRowBorderDxfId="127" tableBorderDxfId="126" totalsRowBorderDxfId="125">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Květen" totalsRowLabel="Celkový počet hodin za týden" dataDxfId="124" totalsRowDxfId="123"/>
    <tableColumn id="2" xr3:uid="{00000000-0010-0000-0400-000002000000}" name="Týden 1" totalsRowFunction="sum" dataDxfId="122"/>
    <tableColumn id="3" xr3:uid="{00000000-0010-0000-0400-000003000000}" name="Přesčas" totalsRowFunction="sum" dataDxfId="121"/>
    <tableColumn id="4" xr3:uid="{00000000-0010-0000-0400-000004000000}" name="Týden 2" totalsRowFunction="sum" dataDxfId="120"/>
    <tableColumn id="5" xr3:uid="{00000000-0010-0000-0400-000005000000}" name="Přesčas " totalsRowFunction="sum" dataDxfId="119"/>
    <tableColumn id="6" xr3:uid="{00000000-0010-0000-0400-000006000000}" name="Týden 3" totalsRowFunction="sum" dataDxfId="118"/>
    <tableColumn id="7" xr3:uid="{00000000-0010-0000-0400-000007000000}" name="Přesčas  " totalsRowFunction="sum" dataDxfId="117"/>
    <tableColumn id="8" xr3:uid="{00000000-0010-0000-0400-000008000000}" name="Týden 4" totalsRowFunction="sum" dataDxfId="116"/>
    <tableColumn id="9" xr3:uid="{00000000-0010-0000-0400-000009000000}" name="Přesčas   " totalsRowFunction="sum" dataDxfId="115"/>
    <tableColumn id="10" xr3:uid="{00000000-0010-0000-0400-00000A000000}" name="Týden 5" totalsRowFunction="sum" dataDxfId="114"/>
    <tableColumn id="11" xr3:uid="{00000000-0010-0000-0400-00000B000000}" name="Přesčas    " totalsRowFunction="sum" dataDxfId="113"/>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května. Celkové počty hodin za týden se vypočítají automaticky."/>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Červen" displayName="Červen" ref="B63:L71" totalsRowCount="1" headerRowDxfId="112" headerRowBorderDxfId="111" tableBorderDxfId="110" totalsRowBorderDxfId="109">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Červen" totalsRowLabel="Celkový počet hodin za týden" dataDxfId="108" totalsRowDxfId="107"/>
    <tableColumn id="2" xr3:uid="{00000000-0010-0000-0500-000002000000}" name="Týden 1" totalsRowFunction="sum" dataDxfId="106"/>
    <tableColumn id="3" xr3:uid="{00000000-0010-0000-0500-000003000000}" name="Přesčas" totalsRowFunction="sum" dataDxfId="105"/>
    <tableColumn id="4" xr3:uid="{00000000-0010-0000-0500-000004000000}" name="Týden 2" totalsRowFunction="sum" dataDxfId="104"/>
    <tableColumn id="5" xr3:uid="{00000000-0010-0000-0500-000005000000}" name="Přesčas " totalsRowFunction="sum" dataDxfId="103"/>
    <tableColumn id="6" xr3:uid="{00000000-0010-0000-0500-000006000000}" name="Týden 3" totalsRowFunction="sum" dataDxfId="102"/>
    <tableColumn id="7" xr3:uid="{00000000-0010-0000-0500-000007000000}" name="Přesčas  " totalsRowFunction="sum" dataDxfId="101"/>
    <tableColumn id="8" xr3:uid="{00000000-0010-0000-0500-000008000000}" name="Týden 4" totalsRowFunction="sum" dataDxfId="100"/>
    <tableColumn id="9" xr3:uid="{00000000-0010-0000-0500-000009000000}" name="Přesčas   " totalsRowFunction="sum" dataDxfId="99"/>
    <tableColumn id="10" xr3:uid="{00000000-0010-0000-0500-00000A000000}" name="Týden 5" totalsRowFunction="sum" dataDxfId="98"/>
    <tableColumn id="11" xr3:uid="{00000000-0010-0000-0500-00000B000000}" name="Přesčas    " totalsRowFunction="sum" dataDxfId="97"/>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června. Celkové počty hodin za týden se vypočítají automaticky."/>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Červenec" displayName="Červenec" ref="B75:L83" totalsRowCount="1" headerRowDxfId="96" headerRowBorderDxfId="95" tableBorderDxfId="94" totalsRowBorderDxfId="93">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Červenec" totalsRowLabel="Celkový počet hodin za týden" dataDxfId="92" totalsRowDxfId="91"/>
    <tableColumn id="2" xr3:uid="{00000000-0010-0000-0600-000002000000}" name="Týden 1" totalsRowFunction="sum" dataDxfId="90"/>
    <tableColumn id="3" xr3:uid="{00000000-0010-0000-0600-000003000000}" name="Přesčas" totalsRowFunction="sum" dataDxfId="89"/>
    <tableColumn id="4" xr3:uid="{00000000-0010-0000-0600-000004000000}" name="Týden 2" totalsRowFunction="sum" dataDxfId="88"/>
    <tableColumn id="5" xr3:uid="{00000000-0010-0000-0600-000005000000}" name="Přesčas " totalsRowFunction="sum" dataDxfId="87"/>
    <tableColumn id="6" xr3:uid="{00000000-0010-0000-0600-000006000000}" name="Týden 3" totalsRowFunction="sum" dataDxfId="86"/>
    <tableColumn id="7" xr3:uid="{00000000-0010-0000-0600-000007000000}" name="Přesčas  " totalsRowFunction="sum" dataDxfId="85"/>
    <tableColumn id="8" xr3:uid="{00000000-0010-0000-0600-000008000000}" name="Týden 4" totalsRowFunction="sum" dataDxfId="84"/>
    <tableColumn id="9" xr3:uid="{00000000-0010-0000-0600-000009000000}" name="Přesčas   " totalsRowFunction="sum" dataDxfId="83"/>
    <tableColumn id="10" xr3:uid="{00000000-0010-0000-0600-00000A000000}" name="Týden 5" totalsRowFunction="sum" dataDxfId="82"/>
    <tableColumn id="11" xr3:uid="{00000000-0010-0000-0600-00000B000000}" name="Přesčas    " totalsRowFunction="sum" dataDxfId="81"/>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července. Celkové počty hodin za týden se vypočítají automaticky."/>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Srpen" displayName="Srpen" ref="B86:L94" totalsRowCount="1" headerRowDxfId="80" headerRowBorderDxfId="79" tableBorderDxfId="78" totalsRowBorderDxfId="77">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Srpen" totalsRowLabel="Celkový počet hodin za týden" dataDxfId="76" totalsRowDxfId="75"/>
    <tableColumn id="2" xr3:uid="{00000000-0010-0000-0700-000002000000}" name="Týden 1" totalsRowFunction="sum" dataDxfId="74"/>
    <tableColumn id="3" xr3:uid="{00000000-0010-0000-0700-000003000000}" name="Přesčas" totalsRowFunction="sum" dataDxfId="73"/>
    <tableColumn id="4" xr3:uid="{00000000-0010-0000-0700-000004000000}" name="Týden 2" totalsRowFunction="sum" dataDxfId="72"/>
    <tableColumn id="5" xr3:uid="{00000000-0010-0000-0700-000005000000}" name="Přesčas " totalsRowFunction="sum" dataDxfId="71"/>
    <tableColumn id="6" xr3:uid="{00000000-0010-0000-0700-000006000000}" name="Týden 3" totalsRowFunction="sum" dataDxfId="70"/>
    <tableColumn id="7" xr3:uid="{00000000-0010-0000-0700-000007000000}" name="Přesčas  " totalsRowFunction="sum" dataDxfId="69"/>
    <tableColumn id="8" xr3:uid="{00000000-0010-0000-0700-000008000000}" name="Týden 4" totalsRowFunction="sum" dataDxfId="68"/>
    <tableColumn id="9" xr3:uid="{00000000-0010-0000-0700-000009000000}" name="Přesčas   " totalsRowFunction="sum" dataDxfId="67"/>
    <tableColumn id="10" xr3:uid="{00000000-0010-0000-0700-00000A000000}" name="Týden 5" totalsRowFunction="sum" dataDxfId="66"/>
    <tableColumn id="11" xr3:uid="{00000000-0010-0000-0700-00000B000000}" name="Přesčas    " totalsRowFunction="sum" dataDxfId="65"/>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srpna. Celkové počty hodin za týden se vypočítají automaticky."/>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Září" displayName="Září" ref="B97:L105" totalsRowCount="1" headerRowDxfId="64" headerRowBorderDxfId="63" tableBorderDxfId="62" totalsRowBorderDxfId="61">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Září" totalsRowLabel="Celkový počet hodin za týden" dataDxfId="60" totalsRowDxfId="59"/>
    <tableColumn id="2" xr3:uid="{00000000-0010-0000-0800-000002000000}" name="Týden 1" totalsRowFunction="sum" dataDxfId="58"/>
    <tableColumn id="3" xr3:uid="{00000000-0010-0000-0800-000003000000}" name="Přesčas" totalsRowFunction="sum" dataDxfId="57"/>
    <tableColumn id="4" xr3:uid="{00000000-0010-0000-0800-000004000000}" name="Týden 2" totalsRowFunction="sum" dataDxfId="56"/>
    <tableColumn id="5" xr3:uid="{00000000-0010-0000-0800-000005000000}" name="Přesčas " totalsRowFunction="sum" dataDxfId="55"/>
    <tableColumn id="6" xr3:uid="{00000000-0010-0000-0800-000006000000}" name="Týden 3" totalsRowFunction="sum" dataDxfId="54"/>
    <tableColumn id="7" xr3:uid="{00000000-0010-0000-0800-000007000000}" name="Přesčas  " totalsRowFunction="sum" dataDxfId="53"/>
    <tableColumn id="8" xr3:uid="{00000000-0010-0000-0800-000008000000}" name="Týden 4" totalsRowFunction="sum" dataDxfId="52"/>
    <tableColumn id="9" xr3:uid="{00000000-0010-0000-0800-000009000000}" name="Přesčas   " totalsRowFunction="sum" dataDxfId="51"/>
    <tableColumn id="10" xr3:uid="{00000000-0010-0000-0800-00000A000000}" name="Týden 5" totalsRowFunction="sum" dataDxfId="50"/>
    <tableColumn id="11" xr3:uid="{00000000-0010-0000-0800-00000B000000}" name="Přesčas    " totalsRowFunction="sum" dataDxfId="49"/>
  </tableColumns>
  <tableStyleInfo name="Měsíc" showFirstColumn="1" showLastColumn="0" showRowStripes="0" showColumnStripes="0"/>
  <extLst>
    <ext xmlns:x14="http://schemas.microsoft.com/office/spreadsheetml/2009/9/main" uri="{504A1905-F514-4f6f-8877-14C23A59335A}">
      <x14:table altTextSummary="Do této tabulky zadejte hodiny normální pracovní doby a přesčasové hodiny v 1., 2., 3., 4. a 5. týdnu září. Celkové počty hodin za týden se vypočítají automatick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8.7109375" style="2" bestFit="1" customWidth="1"/>
    <col min="3" max="12" width="17.7109375" style="2" customWidth="1"/>
    <col min="13" max="13" width="2.7109375" style="1" customWidth="1"/>
    <col min="14" max="16384" width="9.140625" style="1"/>
  </cols>
  <sheetData>
    <row r="1" spans="2:12" ht="15.95" customHeight="1" x14ac:dyDescent="0.3">
      <c r="B1" s="30" t="s">
        <v>0</v>
      </c>
      <c r="C1" s="30"/>
      <c r="D1" s="30"/>
      <c r="E1" s="30"/>
      <c r="F1" s="30"/>
      <c r="G1" s="30"/>
      <c r="H1" s="30"/>
      <c r="I1" s="30"/>
      <c r="J1" s="30"/>
      <c r="K1" s="30"/>
      <c r="L1" s="30"/>
    </row>
    <row r="2" spans="2:12" ht="23.25" customHeight="1" x14ac:dyDescent="0.3">
      <c r="B2" s="30"/>
      <c r="C2" s="30"/>
      <c r="D2" s="30"/>
      <c r="E2" s="30"/>
      <c r="F2" s="30"/>
      <c r="G2" s="30"/>
      <c r="H2" s="30"/>
      <c r="I2" s="30"/>
      <c r="J2" s="30"/>
      <c r="K2" s="30"/>
      <c r="L2" s="30"/>
    </row>
    <row r="3" spans="2:12" ht="15.95" customHeight="1" x14ac:dyDescent="0.3">
      <c r="B3" s="2" t="s">
        <v>1</v>
      </c>
      <c r="C3" s="8"/>
      <c r="D3" s="3" t="s">
        <v>40</v>
      </c>
      <c r="E3" s="8"/>
      <c r="F3" s="28" t="s">
        <v>66</v>
      </c>
      <c r="G3" s="28"/>
      <c r="H3" s="24"/>
      <c r="I3" s="29"/>
      <c r="J3" s="29"/>
    </row>
    <row r="4" spans="2:12" ht="15.95" customHeight="1" x14ac:dyDescent="0.3">
      <c r="B4" s="2" t="s">
        <v>2</v>
      </c>
      <c r="C4" s="9"/>
      <c r="D4" s="3" t="s">
        <v>41</v>
      </c>
      <c r="E4" s="9"/>
      <c r="F4" s="26" t="s">
        <v>57</v>
      </c>
      <c r="G4" s="27"/>
      <c r="H4" s="10">
        <f>SUM(C16,C27,C38,C50,C61,C72,C84,C95,C106,C118,C129,C140)</f>
        <v>0</v>
      </c>
      <c r="I4" s="4" t="s">
        <v>60</v>
      </c>
      <c r="J4" s="10">
        <f>SUM(F16,F27,F38,F50,F61,F72,F84,F95,F106,F118,F129,F140)</f>
        <v>0</v>
      </c>
      <c r="K4" s="4" t="s">
        <v>63</v>
      </c>
      <c r="L4" s="10">
        <f>SUM(H4,J4)</f>
        <v>0</v>
      </c>
    </row>
    <row r="5" spans="2:12" ht="6" customHeight="1" x14ac:dyDescent="0.3">
      <c r="L5" s="5"/>
    </row>
    <row r="6" spans="2:12" s="6" customFormat="1" ht="24.95" customHeight="1" x14ac:dyDescent="0.2">
      <c r="B6" s="31" t="s">
        <v>3</v>
      </c>
      <c r="C6" s="31"/>
      <c r="D6" s="31"/>
      <c r="E6" s="31"/>
      <c r="F6" s="31"/>
      <c r="G6" s="31"/>
      <c r="H6" s="31"/>
      <c r="I6" s="31"/>
      <c r="J6" s="31"/>
      <c r="K6" s="31"/>
      <c r="L6" s="31"/>
    </row>
    <row r="7" spans="2:12" ht="15.75" x14ac:dyDescent="0.3">
      <c r="B7" s="17" t="s">
        <v>4</v>
      </c>
      <c r="C7" s="18" t="s">
        <v>39</v>
      </c>
      <c r="D7" s="18" t="s">
        <v>42</v>
      </c>
      <c r="E7" s="18" t="s">
        <v>55</v>
      </c>
      <c r="F7" s="18" t="s">
        <v>56</v>
      </c>
      <c r="G7" s="18" t="s">
        <v>58</v>
      </c>
      <c r="H7" s="18" t="s">
        <v>59</v>
      </c>
      <c r="I7" s="18" t="s">
        <v>61</v>
      </c>
      <c r="J7" s="18" t="s">
        <v>62</v>
      </c>
      <c r="K7" s="18" t="s">
        <v>64</v>
      </c>
      <c r="L7" s="19" t="s">
        <v>65</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SUBTOTAL(109,Leden[Týden 1])</f>
        <v>0</v>
      </c>
      <c r="D15" s="22">
        <f>SUBTOTAL(109,Leden[Přesčas])</f>
        <v>0</v>
      </c>
      <c r="E15" s="21">
        <f>SUBTOTAL(109,Leden[Týden 2])</f>
        <v>0</v>
      </c>
      <c r="F15" s="22">
        <f>SUBTOTAL(109,Leden[[Přesčas ]])</f>
        <v>0</v>
      </c>
      <c r="G15" s="21">
        <f>SUBTOTAL(109,Leden[Týden 3])</f>
        <v>0</v>
      </c>
      <c r="H15" s="22">
        <f>SUBTOTAL(109,Leden[[Přesčas  ]])</f>
        <v>0</v>
      </c>
      <c r="I15" s="21">
        <f>SUBTOTAL(109,Leden[Týden 4])</f>
        <v>0</v>
      </c>
      <c r="J15" s="22">
        <f>SUBTOTAL(109,Leden[[Přesčas   ]])</f>
        <v>0</v>
      </c>
      <c r="K15" s="21">
        <f>SUBTOTAL(109,Leden[Týden 5])</f>
        <v>0</v>
      </c>
      <c r="L15" s="23">
        <f>SUBTOTAL(109,Leden[[Přesčas    ]])</f>
        <v>0</v>
      </c>
    </row>
    <row r="16" spans="2:12" ht="15" customHeight="1" x14ac:dyDescent="0.3">
      <c r="B16" s="14" t="s">
        <v>13</v>
      </c>
      <c r="C16" s="13">
        <f>SUM(Leden[[#Totals],[Týden 1]],Leden[[#Totals],[Týden 2]],Leden[[#Totals],[Týden 3]],Leden[[#Totals],[Týden 4]],Leden[[#Totals],[Týden 5]])</f>
        <v>0</v>
      </c>
      <c r="D16" s="25" t="s">
        <v>43</v>
      </c>
      <c r="E16" s="25"/>
      <c r="F16" s="13">
        <f>SUM(Leden[[#Totals],[Přesčas]],Leden[[#Totals],[Přesčas ]],Leden[[#Totals],[Přesčas  ]],Leden[[#Totals],[Přesčas   ]],Leden[[#Totals],[Přesčas    ]])</f>
        <v>0</v>
      </c>
    </row>
    <row r="17" spans="2:12" ht="9" customHeight="1" x14ac:dyDescent="0.3"/>
    <row r="18" spans="2:12" ht="15.75" x14ac:dyDescent="0.3">
      <c r="B18" s="17" t="s">
        <v>14</v>
      </c>
      <c r="C18" s="18" t="s">
        <v>39</v>
      </c>
      <c r="D18" s="18" t="s">
        <v>42</v>
      </c>
      <c r="E18" s="18" t="s">
        <v>55</v>
      </c>
      <c r="F18" s="18" t="s">
        <v>56</v>
      </c>
      <c r="G18" s="18" t="s">
        <v>58</v>
      </c>
      <c r="H18" s="18" t="s">
        <v>59</v>
      </c>
      <c r="I18" s="18" t="s">
        <v>61</v>
      </c>
      <c r="J18" s="18" t="s">
        <v>62</v>
      </c>
      <c r="K18" s="18" t="s">
        <v>64</v>
      </c>
      <c r="L18" s="19" t="s">
        <v>65</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SUBTOTAL(109,Únor[Týden 1])</f>
        <v>0</v>
      </c>
      <c r="D26" s="22">
        <f>SUBTOTAL(109,Únor[Přesčas])</f>
        <v>0</v>
      </c>
      <c r="E26" s="21">
        <f>SUBTOTAL(109,Únor[Týden 2])</f>
        <v>0</v>
      </c>
      <c r="F26" s="22">
        <f>SUBTOTAL(109,Únor[[Přesčas ]])</f>
        <v>0</v>
      </c>
      <c r="G26" s="21">
        <f>SUBTOTAL(109,Únor[Týden 3])</f>
        <v>0</v>
      </c>
      <c r="H26" s="22">
        <f>SUBTOTAL(109,Únor[[Přesčas  ]])</f>
        <v>0</v>
      </c>
      <c r="I26" s="21">
        <f>SUBTOTAL(109,Únor[Týden 4])</f>
        <v>0</v>
      </c>
      <c r="J26" s="22">
        <f>SUBTOTAL(109,Únor[[Přesčas   ]])</f>
        <v>0</v>
      </c>
      <c r="K26" s="21">
        <f>SUBTOTAL(109,Únor[Týden 5])</f>
        <v>0</v>
      </c>
      <c r="L26" s="23">
        <f>SUBTOTAL(109,Únor[[Přesčas    ]])</f>
        <v>0</v>
      </c>
    </row>
    <row r="27" spans="2:12" ht="15" customHeight="1" x14ac:dyDescent="0.3">
      <c r="B27" s="14" t="s">
        <v>15</v>
      </c>
      <c r="C27" s="13">
        <f>SUM(Únor[[#Totals],[Týden 1]],Únor[[#Totals],[Týden 2]],Únor[[#Totals],[Týden 3]],Únor[[#Totals],[Týden 4]],Únor[[#Totals],[Týden 5]])</f>
        <v>0</v>
      </c>
      <c r="D27" s="25" t="s">
        <v>44</v>
      </c>
      <c r="E27" s="25"/>
      <c r="F27" s="13">
        <f>SUM(Únor[[#Totals],[Přesčas]],Únor[[#Totals],[Přesčas ]],Únor[[#Totals],[Přesčas  ]],Únor[[#Totals],[Přesčas   ]],Únor[[#Totals],[Přesčas    ]])</f>
        <v>0</v>
      </c>
    </row>
    <row r="28" spans="2:12" ht="9" customHeight="1" x14ac:dyDescent="0.3"/>
    <row r="29" spans="2:12" ht="15.75" x14ac:dyDescent="0.3">
      <c r="B29" s="17" t="s">
        <v>16</v>
      </c>
      <c r="C29" s="18" t="s">
        <v>39</v>
      </c>
      <c r="D29" s="18" t="s">
        <v>42</v>
      </c>
      <c r="E29" s="18" t="s">
        <v>55</v>
      </c>
      <c r="F29" s="18" t="s">
        <v>56</v>
      </c>
      <c r="G29" s="18" t="s">
        <v>58</v>
      </c>
      <c r="H29" s="18" t="s">
        <v>59</v>
      </c>
      <c r="I29" s="18" t="s">
        <v>61</v>
      </c>
      <c r="J29" s="18" t="s">
        <v>62</v>
      </c>
      <c r="K29" s="18" t="s">
        <v>64</v>
      </c>
      <c r="L29" s="19" t="s">
        <v>65</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SUBTOTAL(109,Březen[Týden 1])</f>
        <v>0</v>
      </c>
      <c r="D37" s="22">
        <f>SUBTOTAL(109,Březen[Přesčas])</f>
        <v>0</v>
      </c>
      <c r="E37" s="21">
        <f>SUBTOTAL(109,Březen[Týden 2])</f>
        <v>0</v>
      </c>
      <c r="F37" s="22">
        <f>SUBTOTAL(109,Březen[[Přesčas ]])</f>
        <v>0</v>
      </c>
      <c r="G37" s="21">
        <f>SUBTOTAL(109,Březen[Týden 3])</f>
        <v>0</v>
      </c>
      <c r="H37" s="22">
        <f>SUBTOTAL(109,Březen[[Přesčas  ]])</f>
        <v>0</v>
      </c>
      <c r="I37" s="21">
        <f>SUBTOTAL(109,Březen[Týden 4])</f>
        <v>0</v>
      </c>
      <c r="J37" s="22">
        <f>SUBTOTAL(109,Březen[[Přesčas   ]])</f>
        <v>0</v>
      </c>
      <c r="K37" s="21">
        <f>SUBTOTAL(109,Březen[Týden 5])</f>
        <v>0</v>
      </c>
      <c r="L37" s="23">
        <f>SUBTOTAL(109,Březen[[Přesčas    ]])</f>
        <v>0</v>
      </c>
    </row>
    <row r="38" spans="2:12" ht="15" customHeight="1" x14ac:dyDescent="0.3">
      <c r="B38" s="14" t="s">
        <v>17</v>
      </c>
      <c r="C38" s="13">
        <f>SUM(Březen[[#Totals],[Týden 1]],Březen[[#Totals],[Týden 2]],Březen[[#Totals],[Týden 3]],Březen[[#Totals],[Týden 4]],Březen[[#Totals],[Týden 5]])</f>
        <v>0</v>
      </c>
      <c r="D38" s="25" t="s">
        <v>45</v>
      </c>
      <c r="E38" s="25"/>
      <c r="F38" s="13">
        <f>SUM(Březen[[#Totals],[Přesčas]],Březen[[#Totals],[Přesčas ]],Březen[[#Totals],[Přesčas  ]],Březen[[#Totals],[Přesčas   ]],Březen[[#Totals],[Přesčas    ]])</f>
        <v>0</v>
      </c>
    </row>
    <row r="39" spans="2:12" ht="9" customHeight="1" x14ac:dyDescent="0.3"/>
    <row r="40" spans="2:12" s="7" customFormat="1" ht="24.95" customHeight="1" x14ac:dyDescent="0.2">
      <c r="B40" s="31" t="s">
        <v>18</v>
      </c>
      <c r="C40" s="31"/>
      <c r="D40" s="31"/>
      <c r="E40" s="31"/>
      <c r="F40" s="31"/>
      <c r="G40" s="31"/>
      <c r="H40" s="31"/>
      <c r="I40" s="31"/>
      <c r="J40" s="31"/>
      <c r="K40" s="31"/>
      <c r="L40" s="31"/>
    </row>
    <row r="41" spans="2:12" ht="15.75" x14ac:dyDescent="0.3">
      <c r="B41" s="17" t="s">
        <v>19</v>
      </c>
      <c r="C41" s="18" t="s">
        <v>39</v>
      </c>
      <c r="D41" s="18" t="s">
        <v>42</v>
      </c>
      <c r="E41" s="18" t="s">
        <v>55</v>
      </c>
      <c r="F41" s="18" t="s">
        <v>56</v>
      </c>
      <c r="G41" s="18" t="s">
        <v>58</v>
      </c>
      <c r="H41" s="18" t="s">
        <v>59</v>
      </c>
      <c r="I41" s="18" t="s">
        <v>61</v>
      </c>
      <c r="J41" s="18" t="s">
        <v>62</v>
      </c>
      <c r="K41" s="18" t="s">
        <v>64</v>
      </c>
      <c r="L41" s="19" t="s">
        <v>65</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SUBTOTAL(109,Duben[Týden 1])</f>
        <v>0</v>
      </c>
      <c r="D49" s="22">
        <f>SUBTOTAL(109,Duben[Přesčas])</f>
        <v>0</v>
      </c>
      <c r="E49" s="21">
        <f>SUBTOTAL(109,Duben[Týden 2])</f>
        <v>0</v>
      </c>
      <c r="F49" s="22">
        <f>SUBTOTAL(109,Duben[[Přesčas ]])</f>
        <v>0</v>
      </c>
      <c r="G49" s="21">
        <f>SUBTOTAL(109,Duben[Týden 3])</f>
        <v>0</v>
      </c>
      <c r="H49" s="22">
        <f>SUBTOTAL(109,Duben[[Přesčas  ]])</f>
        <v>0</v>
      </c>
      <c r="I49" s="21">
        <f>SUBTOTAL(109,Duben[Týden 4])</f>
        <v>0</v>
      </c>
      <c r="J49" s="22">
        <f>SUBTOTAL(109,Duben[[Přesčas   ]])</f>
        <v>0</v>
      </c>
      <c r="K49" s="21">
        <f>SUBTOTAL(109,Duben[Týden 5])</f>
        <v>0</v>
      </c>
      <c r="L49" s="23">
        <f>SUBTOTAL(109,Duben[[Přesčas    ]])</f>
        <v>0</v>
      </c>
    </row>
    <row r="50" spans="2:12" ht="15" customHeight="1" x14ac:dyDescent="0.3">
      <c r="B50" s="14" t="s">
        <v>20</v>
      </c>
      <c r="C50" s="13">
        <f>SUM(Duben[[#Totals],[Týden 1]],Duben[[#Totals],[Týden 2]],Duben[[#Totals],[Týden 3]],Duben[[#Totals],[Týden 4]],Duben[[#Totals],[Týden 5]])</f>
        <v>0</v>
      </c>
      <c r="D50" s="25" t="s">
        <v>46</v>
      </c>
      <c r="E50" s="25"/>
      <c r="F50" s="13">
        <f>SUM(Duben[[#Totals],[Přesčas]],Duben[[#Totals],[Přesčas ]],Duben[[#Totals],[Přesčas  ]],Duben[[#Totals],[Přesčas   ]],Duben[[#Totals],[Přesčas    ]])</f>
        <v>0</v>
      </c>
    </row>
    <row r="51" spans="2:12" ht="9" customHeight="1" x14ac:dyDescent="0.3"/>
    <row r="52" spans="2:12" ht="15.75" x14ac:dyDescent="0.3">
      <c r="B52" s="17" t="s">
        <v>21</v>
      </c>
      <c r="C52" s="18" t="s">
        <v>39</v>
      </c>
      <c r="D52" s="18" t="s">
        <v>42</v>
      </c>
      <c r="E52" s="18" t="s">
        <v>55</v>
      </c>
      <c r="F52" s="18" t="s">
        <v>56</v>
      </c>
      <c r="G52" s="18" t="s">
        <v>58</v>
      </c>
      <c r="H52" s="18" t="s">
        <v>59</v>
      </c>
      <c r="I52" s="18" t="s">
        <v>61</v>
      </c>
      <c r="J52" s="18" t="s">
        <v>62</v>
      </c>
      <c r="K52" s="18" t="s">
        <v>64</v>
      </c>
      <c r="L52" s="19" t="s">
        <v>65</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SUBTOTAL(109,Květen[Týden 1])</f>
        <v>0</v>
      </c>
      <c r="D60" s="22">
        <f>SUBTOTAL(109,Květen[Přesčas])</f>
        <v>0</v>
      </c>
      <c r="E60" s="21">
        <f>SUBTOTAL(109,Květen[Týden 2])</f>
        <v>0</v>
      </c>
      <c r="F60" s="22">
        <f>SUBTOTAL(109,Květen[[Přesčas ]])</f>
        <v>0</v>
      </c>
      <c r="G60" s="21">
        <f>SUBTOTAL(109,Květen[Týden 3])</f>
        <v>0</v>
      </c>
      <c r="H60" s="22">
        <f>SUBTOTAL(109,Květen[[Přesčas  ]])</f>
        <v>0</v>
      </c>
      <c r="I60" s="21">
        <f>SUBTOTAL(109,Květen[Týden 4])</f>
        <v>0</v>
      </c>
      <c r="J60" s="22">
        <f>SUBTOTAL(109,Květen[[Přesčas   ]])</f>
        <v>0</v>
      </c>
      <c r="K60" s="21">
        <f>SUBTOTAL(109,Květen[Týden 5])</f>
        <v>0</v>
      </c>
      <c r="L60" s="23">
        <f>SUBTOTAL(109,Květen[[Přesčas    ]])</f>
        <v>0</v>
      </c>
    </row>
    <row r="61" spans="2:12" ht="15" customHeight="1" x14ac:dyDescent="0.3">
      <c r="B61" s="14" t="s">
        <v>22</v>
      </c>
      <c r="C61" s="13">
        <f>SUM(Květen[[#Totals],[Týden 1]],Květen[[#Totals],[Týden 2]],Květen[[#Totals],[Týden 3]],Květen[[#Totals],[Týden 4]],Květen[[#Totals],[Týden 5]])</f>
        <v>0</v>
      </c>
      <c r="D61" s="25" t="s">
        <v>47</v>
      </c>
      <c r="E61" s="25"/>
      <c r="F61" s="13">
        <f>SUM(Květen[[#Totals],[Přesčas]],Květen[[#Totals],[Přesčas ]],Květen[[#Totals],[Přesčas  ]],Květen[[#Totals],[Přesčas   ]],Květen[[#Totals],[Přesčas    ]])</f>
        <v>0</v>
      </c>
    </row>
    <row r="62" spans="2:12" ht="9" customHeight="1" x14ac:dyDescent="0.3"/>
    <row r="63" spans="2:12" ht="15.75" x14ac:dyDescent="0.3">
      <c r="B63" s="17" t="s">
        <v>23</v>
      </c>
      <c r="C63" s="18" t="s">
        <v>39</v>
      </c>
      <c r="D63" s="18" t="s">
        <v>42</v>
      </c>
      <c r="E63" s="18" t="s">
        <v>55</v>
      </c>
      <c r="F63" s="18" t="s">
        <v>56</v>
      </c>
      <c r="G63" s="18" t="s">
        <v>58</v>
      </c>
      <c r="H63" s="18" t="s">
        <v>59</v>
      </c>
      <c r="I63" s="18" t="s">
        <v>61</v>
      </c>
      <c r="J63" s="18" t="s">
        <v>62</v>
      </c>
      <c r="K63" s="18" t="s">
        <v>64</v>
      </c>
      <c r="L63" s="19" t="s">
        <v>65</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SUBTOTAL(109,Červen[Týden 1])</f>
        <v>0</v>
      </c>
      <c r="D71" s="22">
        <f>SUBTOTAL(109,Červen[Přesčas])</f>
        <v>0</v>
      </c>
      <c r="E71" s="21">
        <f>SUBTOTAL(109,Červen[Týden 2])</f>
        <v>0</v>
      </c>
      <c r="F71" s="22">
        <f>SUBTOTAL(109,Červen[[Přesčas ]])</f>
        <v>0</v>
      </c>
      <c r="G71" s="21">
        <f>SUBTOTAL(109,Červen[Týden 3])</f>
        <v>0</v>
      </c>
      <c r="H71" s="22">
        <f>SUBTOTAL(109,Červen[[Přesčas  ]])</f>
        <v>0</v>
      </c>
      <c r="I71" s="21">
        <f>SUBTOTAL(109,Červen[Týden 4])</f>
        <v>0</v>
      </c>
      <c r="J71" s="22">
        <f>SUBTOTAL(109,Červen[[Přesčas   ]])</f>
        <v>0</v>
      </c>
      <c r="K71" s="21">
        <f>SUBTOTAL(109,Červen[Týden 5])</f>
        <v>0</v>
      </c>
      <c r="L71" s="23">
        <f>SUBTOTAL(109,Červen[[Přesčas    ]])</f>
        <v>0</v>
      </c>
    </row>
    <row r="72" spans="2:12" ht="15" customHeight="1" x14ac:dyDescent="0.3">
      <c r="B72" s="14" t="s">
        <v>24</v>
      </c>
      <c r="C72" s="13">
        <f>SUM(Červen[[#Totals],[Týden 1]],Červen[[#Totals],[Týden 2]],Červen[[#Totals],[Týden 3]],Červen[[#Totals],[Týden 4]],Červen[[#Totals],[Týden 5]])</f>
        <v>0</v>
      </c>
      <c r="D72" s="25" t="s">
        <v>48</v>
      </c>
      <c r="E72" s="25"/>
      <c r="F72" s="13">
        <f>SUM(Červen[[#Totals],[Přesčas]],Červen[[#Totals],[Přesčas ]],Červen[[#Totals],[Přesčas  ]],Červen[[#Totals],[Přesčas   ]],Červen[[#Totals],[Přesčas    ]])</f>
        <v>0</v>
      </c>
    </row>
    <row r="73" spans="2:12" ht="9" customHeight="1" x14ac:dyDescent="0.3">
      <c r="B73" s="5"/>
      <c r="C73" s="5"/>
    </row>
    <row r="74" spans="2:12" s="6" customFormat="1" ht="24.95" customHeight="1" x14ac:dyDescent="0.2">
      <c r="B74" s="31" t="s">
        <v>25</v>
      </c>
      <c r="C74" s="32"/>
      <c r="D74" s="32"/>
      <c r="E74" s="32"/>
      <c r="F74" s="32"/>
      <c r="G74" s="32"/>
      <c r="H74" s="32"/>
      <c r="I74" s="32"/>
      <c r="J74" s="32"/>
      <c r="K74" s="32"/>
      <c r="L74" s="32"/>
    </row>
    <row r="75" spans="2:12" ht="15.75" x14ac:dyDescent="0.3">
      <c r="B75" s="17" t="s">
        <v>26</v>
      </c>
      <c r="C75" s="18" t="s">
        <v>39</v>
      </c>
      <c r="D75" s="18" t="s">
        <v>42</v>
      </c>
      <c r="E75" s="18" t="s">
        <v>55</v>
      </c>
      <c r="F75" s="18" t="s">
        <v>56</v>
      </c>
      <c r="G75" s="18" t="s">
        <v>58</v>
      </c>
      <c r="H75" s="18" t="s">
        <v>59</v>
      </c>
      <c r="I75" s="18" t="s">
        <v>61</v>
      </c>
      <c r="J75" s="18" t="s">
        <v>62</v>
      </c>
      <c r="K75" s="18" t="s">
        <v>64</v>
      </c>
      <c r="L75" s="19" t="s">
        <v>65</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SUBTOTAL(109,Červenec[Týden 1])</f>
        <v>0</v>
      </c>
      <c r="D83" s="22">
        <f>SUBTOTAL(109,Červenec[Přesčas])</f>
        <v>0</v>
      </c>
      <c r="E83" s="21">
        <f>SUBTOTAL(109,Červenec[Týden 2])</f>
        <v>0</v>
      </c>
      <c r="F83" s="22">
        <f>SUBTOTAL(109,Červenec[[Přesčas ]])</f>
        <v>0</v>
      </c>
      <c r="G83" s="21">
        <f>SUBTOTAL(109,Červenec[Týden 3])</f>
        <v>0</v>
      </c>
      <c r="H83" s="22">
        <f>SUBTOTAL(109,Červenec[[Přesčas  ]])</f>
        <v>0</v>
      </c>
      <c r="I83" s="21">
        <f>SUBTOTAL(109,Červenec[Týden 4])</f>
        <v>0</v>
      </c>
      <c r="J83" s="22">
        <f>SUBTOTAL(109,Červenec[[Přesčas   ]])</f>
        <v>0</v>
      </c>
      <c r="K83" s="21">
        <f>SUBTOTAL(109,Červenec[Týden 5])</f>
        <v>0</v>
      </c>
      <c r="L83" s="23">
        <f>SUBTOTAL(109,Červenec[[Přesčas    ]])</f>
        <v>0</v>
      </c>
    </row>
    <row r="84" spans="2:12" ht="15" customHeight="1" x14ac:dyDescent="0.3">
      <c r="B84" s="14" t="s">
        <v>27</v>
      </c>
      <c r="C84" s="13">
        <f>SUM(Červenec[[#Totals],[Týden 1]],Červenec[[#Totals],[Týden 2]],Červenec[[#Totals],[Týden 3]],Červenec[[#Totals],[Týden 4]],Červenec[[#Totals],[Týden 5]])</f>
        <v>0</v>
      </c>
      <c r="D84" s="25" t="s">
        <v>49</v>
      </c>
      <c r="E84" s="25"/>
      <c r="F84" s="13">
        <f>SUM(Červenec[[#Totals],[Přesčas]],Červenec[[#Totals],[Přesčas ]],Červenec[[#Totals],[Přesčas  ]],Červenec[[#Totals],[Přesčas   ]],Červenec[[#Totals],[Přesčas    ]])</f>
        <v>0</v>
      </c>
    </row>
    <row r="85" spans="2:12" ht="9" customHeight="1" x14ac:dyDescent="0.3"/>
    <row r="86" spans="2:12" ht="15.75" x14ac:dyDescent="0.3">
      <c r="B86" s="17" t="s">
        <v>28</v>
      </c>
      <c r="C86" s="18" t="s">
        <v>39</v>
      </c>
      <c r="D86" s="18" t="s">
        <v>42</v>
      </c>
      <c r="E86" s="18" t="s">
        <v>55</v>
      </c>
      <c r="F86" s="18" t="s">
        <v>56</v>
      </c>
      <c r="G86" s="18" t="s">
        <v>58</v>
      </c>
      <c r="H86" s="18" t="s">
        <v>59</v>
      </c>
      <c r="I86" s="18" t="s">
        <v>61</v>
      </c>
      <c r="J86" s="18" t="s">
        <v>62</v>
      </c>
      <c r="K86" s="18" t="s">
        <v>64</v>
      </c>
      <c r="L86" s="19" t="s">
        <v>65</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SUBTOTAL(109,Srpen[Týden 1])</f>
        <v>0</v>
      </c>
      <c r="D94" s="22">
        <f>SUBTOTAL(109,Srpen[Přesčas])</f>
        <v>0</v>
      </c>
      <c r="E94" s="21">
        <f>SUBTOTAL(109,Srpen[Týden 2])</f>
        <v>0</v>
      </c>
      <c r="F94" s="22">
        <f>SUBTOTAL(109,Srpen[[Přesčas ]])</f>
        <v>0</v>
      </c>
      <c r="G94" s="21">
        <f>SUBTOTAL(109,Srpen[Týden 3])</f>
        <v>0</v>
      </c>
      <c r="H94" s="22">
        <f>SUBTOTAL(109,Srpen[[Přesčas  ]])</f>
        <v>0</v>
      </c>
      <c r="I94" s="21">
        <f>SUBTOTAL(109,Srpen[Týden 4])</f>
        <v>0</v>
      </c>
      <c r="J94" s="22">
        <f>SUBTOTAL(109,Srpen[[Přesčas   ]])</f>
        <v>0</v>
      </c>
      <c r="K94" s="21">
        <f>SUBTOTAL(109,Srpen[Týden 5])</f>
        <v>0</v>
      </c>
      <c r="L94" s="23">
        <f>SUBTOTAL(109,Srpen[[Přesčas    ]])</f>
        <v>0</v>
      </c>
    </row>
    <row r="95" spans="2:12" ht="15" customHeight="1" x14ac:dyDescent="0.3">
      <c r="B95" s="14" t="s">
        <v>29</v>
      </c>
      <c r="C95" s="13">
        <f>SUM(Srpen[[#Totals],[Týden 1]],Srpen[[#Totals],[Týden 2]],Srpen[[#Totals],[Týden 3]],Srpen[[#Totals],[Týden 4]],Srpen[[#Totals],[Týden 5]])</f>
        <v>0</v>
      </c>
      <c r="D95" s="25" t="s">
        <v>50</v>
      </c>
      <c r="E95" s="25"/>
      <c r="F95" s="13">
        <f>SUM(Srpen[[#Totals],[Přesčas]],Srpen[[#Totals],[Přesčas ]],Srpen[[#Totals],[Přesčas  ]],Srpen[[#Totals],[Přesčas   ]],Srpen[[#Totals],[Přesčas    ]])</f>
        <v>0</v>
      </c>
    </row>
    <row r="96" spans="2:12" ht="9" customHeight="1" x14ac:dyDescent="0.3"/>
    <row r="97" spans="2:12" ht="15.75" x14ac:dyDescent="0.3">
      <c r="B97" s="17" t="s">
        <v>30</v>
      </c>
      <c r="C97" s="18" t="s">
        <v>39</v>
      </c>
      <c r="D97" s="18" t="s">
        <v>42</v>
      </c>
      <c r="E97" s="18" t="s">
        <v>55</v>
      </c>
      <c r="F97" s="18" t="s">
        <v>56</v>
      </c>
      <c r="G97" s="18" t="s">
        <v>58</v>
      </c>
      <c r="H97" s="18" t="s">
        <v>59</v>
      </c>
      <c r="I97" s="18" t="s">
        <v>61</v>
      </c>
      <c r="J97" s="18" t="s">
        <v>62</v>
      </c>
      <c r="K97" s="18" t="s">
        <v>64</v>
      </c>
      <c r="L97" s="19" t="s">
        <v>65</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SUBTOTAL(109,Září[Týden 1])</f>
        <v>0</v>
      </c>
      <c r="D105" s="22">
        <f>SUBTOTAL(109,Září[Přesčas])</f>
        <v>0</v>
      </c>
      <c r="E105" s="21">
        <f>SUBTOTAL(109,Září[Týden 2])</f>
        <v>0</v>
      </c>
      <c r="F105" s="22">
        <f>SUBTOTAL(109,Září[[Přesčas ]])</f>
        <v>0</v>
      </c>
      <c r="G105" s="21">
        <f>SUBTOTAL(109,Září[Týden 3])</f>
        <v>0</v>
      </c>
      <c r="H105" s="22">
        <f>SUBTOTAL(109,Září[[Přesčas  ]])</f>
        <v>0</v>
      </c>
      <c r="I105" s="21">
        <f>SUBTOTAL(109,Září[Týden 4])</f>
        <v>0</v>
      </c>
      <c r="J105" s="22">
        <f>SUBTOTAL(109,Září[[Přesčas   ]])</f>
        <v>0</v>
      </c>
      <c r="K105" s="21">
        <f>SUBTOTAL(109,Září[Týden 5])</f>
        <v>0</v>
      </c>
      <c r="L105" s="23">
        <f>SUBTOTAL(109,Září[[Přesčas    ]])</f>
        <v>0</v>
      </c>
    </row>
    <row r="106" spans="2:12" ht="15" customHeight="1" x14ac:dyDescent="0.3">
      <c r="B106" s="14" t="s">
        <v>31</v>
      </c>
      <c r="C106" s="13">
        <f>SUM(Září[[#Totals],[Týden 1]],Září[[#Totals],[Týden 2]],Září[[#Totals],[Týden 3]],Září[[#Totals],[Týden 4]],Září[[#Totals],[Týden 5]])</f>
        <v>0</v>
      </c>
      <c r="D106" s="25" t="s">
        <v>51</v>
      </c>
      <c r="E106" s="25"/>
      <c r="F106" s="13">
        <f>SUM(Září[[#Totals],[Přesčas]],Září[[#Totals],[Přesčas ]],Září[[#Totals],[Přesčas  ]],Září[[#Totals],[Přesčas   ]],Září[[#Totals],[Přesčas    ]])</f>
        <v>0</v>
      </c>
    </row>
    <row r="107" spans="2:12" ht="9" customHeight="1" x14ac:dyDescent="0.3">
      <c r="B107" s="7"/>
    </row>
    <row r="108" spans="2:12" s="7" customFormat="1" ht="24.95" customHeight="1" x14ac:dyDescent="0.2">
      <c r="B108" s="31" t="s">
        <v>32</v>
      </c>
      <c r="C108" s="31"/>
      <c r="D108" s="31"/>
      <c r="E108" s="31"/>
      <c r="F108" s="31"/>
      <c r="G108" s="31"/>
      <c r="H108" s="31"/>
      <c r="I108" s="31"/>
      <c r="J108" s="31"/>
      <c r="K108" s="31"/>
      <c r="L108" s="31"/>
    </row>
    <row r="109" spans="2:12" ht="15.75" x14ac:dyDescent="0.3">
      <c r="B109" s="17" t="s">
        <v>33</v>
      </c>
      <c r="C109" s="18" t="s">
        <v>39</v>
      </c>
      <c r="D109" s="18" t="s">
        <v>42</v>
      </c>
      <c r="E109" s="18" t="s">
        <v>55</v>
      </c>
      <c r="F109" s="18" t="s">
        <v>56</v>
      </c>
      <c r="G109" s="18" t="s">
        <v>58</v>
      </c>
      <c r="H109" s="18" t="s">
        <v>59</v>
      </c>
      <c r="I109" s="18" t="s">
        <v>61</v>
      </c>
      <c r="J109" s="18" t="s">
        <v>62</v>
      </c>
      <c r="K109" s="18" t="s">
        <v>64</v>
      </c>
      <c r="L109" s="19" t="s">
        <v>65</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SUBTOTAL(109,Říjen[Týden 1])</f>
        <v>0</v>
      </c>
      <c r="D117" s="22">
        <f>SUBTOTAL(109,Říjen[Přesčas])</f>
        <v>0</v>
      </c>
      <c r="E117" s="21">
        <f>SUBTOTAL(109,Říjen[Týden 2])</f>
        <v>0</v>
      </c>
      <c r="F117" s="22">
        <f>SUBTOTAL(109,Říjen[[Přesčas ]])</f>
        <v>0</v>
      </c>
      <c r="G117" s="21">
        <f>SUBTOTAL(109,Říjen[Týden 3])</f>
        <v>0</v>
      </c>
      <c r="H117" s="22">
        <f>SUBTOTAL(109,Říjen[[Přesčas  ]])</f>
        <v>0</v>
      </c>
      <c r="I117" s="21">
        <f>SUBTOTAL(109,Říjen[Týden 4])</f>
        <v>0</v>
      </c>
      <c r="J117" s="22">
        <f>SUBTOTAL(109,Říjen[[Přesčas   ]])</f>
        <v>0</v>
      </c>
      <c r="K117" s="21">
        <f>SUBTOTAL(109,Říjen[Týden 5])</f>
        <v>0</v>
      </c>
      <c r="L117" s="23">
        <f>SUBTOTAL(109,Říjen[[Přesčas    ]])</f>
        <v>0</v>
      </c>
    </row>
    <row r="118" spans="2:12" ht="15" customHeight="1" x14ac:dyDescent="0.3">
      <c r="B118" s="14" t="s">
        <v>34</v>
      </c>
      <c r="C118" s="13">
        <f>SUM(Říjen[[#Totals],[Týden 1]],Říjen[[#Totals],[Týden 2]],Říjen[[#Totals],[Týden 3]],Říjen[[#Totals],[Týden 4]],Říjen[[#Totals],[Týden 5]])</f>
        <v>0</v>
      </c>
      <c r="D118" s="25" t="s">
        <v>52</v>
      </c>
      <c r="E118" s="25"/>
      <c r="F118" s="13">
        <f>SUM(Říjen[[#Totals],[Přesčas]],Říjen[[#Totals],[Přesčas ]],Říjen[[#Totals],[Přesčas  ]],Říjen[[#Totals],[Přesčas   ]],Říjen[[#Totals],[Přesčas    ]])</f>
        <v>0</v>
      </c>
    </row>
    <row r="119" spans="2:12" ht="9" customHeight="1" x14ac:dyDescent="0.3"/>
    <row r="120" spans="2:12" ht="15.75" x14ac:dyDescent="0.3">
      <c r="B120" s="17" t="s">
        <v>35</v>
      </c>
      <c r="C120" s="18" t="s">
        <v>39</v>
      </c>
      <c r="D120" s="18" t="s">
        <v>42</v>
      </c>
      <c r="E120" s="18" t="s">
        <v>55</v>
      </c>
      <c r="F120" s="18" t="s">
        <v>56</v>
      </c>
      <c r="G120" s="18" t="s">
        <v>58</v>
      </c>
      <c r="H120" s="18" t="s">
        <v>59</v>
      </c>
      <c r="I120" s="18" t="s">
        <v>61</v>
      </c>
      <c r="J120" s="18" t="s">
        <v>62</v>
      </c>
      <c r="K120" s="18" t="s">
        <v>64</v>
      </c>
      <c r="L120" s="19" t="s">
        <v>65</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SUBTOTAL(109,Listopad[Týden 1])</f>
        <v>0</v>
      </c>
      <c r="D128" s="22">
        <f>SUBTOTAL(109,Listopad[Přesčas])</f>
        <v>0</v>
      </c>
      <c r="E128" s="21">
        <f>SUBTOTAL(109,Listopad[Týden 2])</f>
        <v>0</v>
      </c>
      <c r="F128" s="22">
        <f>SUBTOTAL(109,Listopad[[Přesčas ]])</f>
        <v>0</v>
      </c>
      <c r="G128" s="21">
        <f>SUBTOTAL(109,Listopad[Týden 3])</f>
        <v>0</v>
      </c>
      <c r="H128" s="22">
        <f>SUBTOTAL(109,Listopad[[Přesčas  ]])</f>
        <v>0</v>
      </c>
      <c r="I128" s="21">
        <f>SUBTOTAL(109,Listopad[Týden 4])</f>
        <v>0</v>
      </c>
      <c r="J128" s="22">
        <f>SUBTOTAL(109,Listopad[[Přesčas   ]])</f>
        <v>0</v>
      </c>
      <c r="K128" s="21">
        <f>SUBTOTAL(109,Listopad[Týden 5])</f>
        <v>0</v>
      </c>
      <c r="L128" s="23">
        <f>SUBTOTAL(109,Listopad[[Přesčas    ]])</f>
        <v>0</v>
      </c>
    </row>
    <row r="129" spans="2:12" ht="15" customHeight="1" x14ac:dyDescent="0.3">
      <c r="B129" s="14" t="s">
        <v>36</v>
      </c>
      <c r="C129" s="13">
        <f>SUM(Listopad[[#Totals],[Týden 1]],Listopad[[#Totals],[Týden 2]],Listopad[[#Totals],[Týden 3]],Listopad[[#Totals],[Týden 4]],Listopad[[#Totals],[Týden 5]])</f>
        <v>0</v>
      </c>
      <c r="D129" s="25" t="s">
        <v>53</v>
      </c>
      <c r="E129" s="25"/>
      <c r="F129" s="13">
        <f>SUM(Listopad[[#Totals],[Přesčas]],Listopad[[#Totals],[Přesčas ]],Listopad[[#Totals],[Přesčas  ]],Listopad[[#Totals],[Přesčas   ]],Listopad[[#Totals],[Přesčas    ]])</f>
        <v>0</v>
      </c>
    </row>
    <row r="130" spans="2:12" ht="9" customHeight="1" x14ac:dyDescent="0.3"/>
    <row r="131" spans="2:12" ht="15.75" x14ac:dyDescent="0.3">
      <c r="B131" s="17" t="s">
        <v>37</v>
      </c>
      <c r="C131" s="18" t="s">
        <v>39</v>
      </c>
      <c r="D131" s="18" t="s">
        <v>42</v>
      </c>
      <c r="E131" s="18" t="s">
        <v>55</v>
      </c>
      <c r="F131" s="18" t="s">
        <v>56</v>
      </c>
      <c r="G131" s="18" t="s">
        <v>58</v>
      </c>
      <c r="H131" s="18" t="s">
        <v>59</v>
      </c>
      <c r="I131" s="18" t="s">
        <v>61</v>
      </c>
      <c r="J131" s="18" t="s">
        <v>62</v>
      </c>
      <c r="K131" s="18" t="s">
        <v>64</v>
      </c>
      <c r="L131" s="19" t="s">
        <v>65</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SUBTOTAL(109,Prosinec[Týden 1])</f>
        <v>0</v>
      </c>
      <c r="D139" s="22">
        <f>SUBTOTAL(109,Prosinec[Přesčas])</f>
        <v>0</v>
      </c>
      <c r="E139" s="21">
        <f>SUBTOTAL(109,Prosinec[Týden 2])</f>
        <v>0</v>
      </c>
      <c r="F139" s="22">
        <f>SUBTOTAL(109,Prosinec[[Přesčas ]])</f>
        <v>0</v>
      </c>
      <c r="G139" s="21">
        <f>SUBTOTAL(109,Prosinec[Týden 3])</f>
        <v>0</v>
      </c>
      <c r="H139" s="22">
        <f>SUBTOTAL(109,Prosinec[[Přesčas  ]])</f>
        <v>0</v>
      </c>
      <c r="I139" s="21">
        <f>SUBTOTAL(109,Prosinec[Týden 4])</f>
        <v>0</v>
      </c>
      <c r="J139" s="22">
        <f>SUBTOTAL(109,Prosinec[[Přesčas   ]])</f>
        <v>0</v>
      </c>
      <c r="K139" s="21">
        <f>SUBTOTAL(109,Prosinec[Týden 5])</f>
        <v>0</v>
      </c>
      <c r="L139" s="23">
        <f>SUBTOTAL(109,Prosinec[[Přesčas    ]])</f>
        <v>0</v>
      </c>
    </row>
    <row r="140" spans="2:12" ht="15" customHeight="1" x14ac:dyDescent="0.3">
      <c r="B140" s="14" t="s">
        <v>38</v>
      </c>
      <c r="C140" s="13">
        <f>SUM(Prosinec[[#Totals],[Týden 1]],Prosinec[[#Totals],[Týden 2]],Prosinec[[#Totals],[Týden 3]],Prosinec[[#Totals],[Týden 4]],Prosinec[[#Totals],[Týden 5]])</f>
        <v>0</v>
      </c>
      <c r="D140" s="25" t="s">
        <v>54</v>
      </c>
      <c r="E140" s="25"/>
      <c r="F140" s="13">
        <f>SUM(Prosinec[[#Totals],[Přesčas]],Prosinec[[#Totals],[Přesčas ]],Prosinec[[#Totals],[Přesčas  ]],Prosinec[[#Totals],[Přesčas   ]],Prosinec[[#Totals],[Přesčas    ]])</f>
        <v>0</v>
      </c>
    </row>
  </sheetData>
  <mergeCells count="20">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F4:G4"/>
    <mergeCell ref="F3:G3"/>
    <mergeCell ref="I3:J3"/>
    <mergeCell ref="D118:E118"/>
    <mergeCell ref="D106:E106"/>
  </mergeCells>
  <phoneticPr fontId="2" type="noConversion"/>
  <dataValidations count="100">
    <dataValidation allowBlank="1" showInputMessage="1" showErrorMessage="1" prompt="Na tomto listu můžete vytvořit denní, týdenní, měsíční a roční pracovní výkaz zaměstnance. Automaticky se vypočítá normální pracovní doba, přesčasové hodiny a celkový počet hodin." sqref="A1" xr:uid="{00000000-0002-0000-0000-000000000000}"/>
    <dataValidation allowBlank="1" showInputMessage="1" showErrorMessage="1" prompt="Do buňky vpravo zadejte jméno zaměstnance." sqref="B3" xr:uid="{00000000-0002-0000-0000-000001000000}"/>
    <dataValidation allowBlank="1" showInputMessage="1" showErrorMessage="1" prompt="Do buňky vpravo zadejte jméno nadřízeného." sqref="B4" xr:uid="{00000000-0002-0000-0000-000002000000}"/>
    <dataValidation allowBlank="1" showInputMessage="1" showErrorMessage="1" prompt="Do buňky vpravo zadejte e-mailovou adresu." sqref="D3" xr:uid="{00000000-0002-0000-0000-000003000000}"/>
    <dataValidation allowBlank="1" showInputMessage="1" showErrorMessage="1" prompt="Do této buňky zadejte e-mailovou adresu." sqref="E3" xr:uid="{00000000-0002-0000-0000-000004000000}"/>
    <dataValidation allowBlank="1" showInputMessage="1" showErrorMessage="1" prompt="Do buňky vpravo zadejte telefonní číslo." sqref="D4" xr:uid="{00000000-0002-0000-0000-000005000000}"/>
    <dataValidation allowBlank="1" showInputMessage="1" showErrorMessage="1" prompt="Do této buňky zadejte telefonní číslo." sqref="E4" xr:uid="{00000000-0002-0000-0000-000006000000}"/>
    <dataValidation allowBlank="1" showInputMessage="1" showErrorMessage="1" prompt="V buňce vpravo se automaticky počítá normální pracovní doba." sqref="F4" xr:uid="{00000000-0002-0000-0000-000007000000}"/>
    <dataValidation allowBlank="1" showInputMessage="1" showErrorMessage="1" prompt="V této buňce se automaticky počítá normální pracovní doba." sqref="H4" xr:uid="{00000000-0002-0000-0000-000008000000}"/>
    <dataValidation allowBlank="1" showInputMessage="1" showErrorMessage="1" prompt="V buňce vpravo se automaticky počítají přesčasové hodiny." sqref="I4" xr:uid="{00000000-0002-0000-0000-000009000000}"/>
    <dataValidation allowBlank="1" showInputMessage="1" showErrorMessage="1" prompt="V této buňce se automaticky počítají přesčasové hodiny." sqref="J4" xr:uid="{00000000-0002-0000-0000-00000A000000}"/>
    <dataValidation allowBlank="1" showInputMessage="1" showErrorMessage="1" prompt="V buňce vpravo se automaticky počítá celkový počet hodin." sqref="K4" xr:uid="{00000000-0002-0000-0000-00000B000000}"/>
    <dataValidation allowBlank="1" showInputMessage="1" showErrorMessage="1" prompt="V této buňce se automaticky počítá celkový počet hodin. Do tabulky začínající v buňce B7 zadejte hodiny normální pracovní doby a přesčasové hodiny za leden." sqref="L4" xr:uid="{00000000-0002-0000-0000-00000C000000}"/>
    <dataValidation allowBlank="1" showInputMessage="1" showErrorMessage="1" prompt="V tomto sloupci jsou pracovní dny pro tento měsíc." sqref="B7 B18 B29 B52 B63 B75 B86 B97 B109 B120 B131 B41" xr:uid="{00000000-0002-0000-0000-00000D000000}"/>
    <dataValidation allowBlank="1" showInputMessage="1" showErrorMessage="1" prompt="Do sloupce s tímto záhlavím zadejte normální pracovní dobu v 1. týdnu." sqref="C7 C18 C29 C131 C120 C109 C97 C86 C75 C63 C52 C41" xr:uid="{00000000-0002-0000-0000-00000E000000}"/>
    <dataValidation allowBlank="1" showInputMessage="1" showErrorMessage="1" prompt="Do sloupce s tímto záhlavím zadejte přesčasové hodiny."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Do sloupce s tímto záhlavím zadejte normální pracovní dobu v 2. týdnu." sqref="E7 E18 E29 E131 E120 E109 E97 E86 E75 E63 E52 E41" xr:uid="{00000000-0002-0000-0000-000010000000}"/>
    <dataValidation allowBlank="1" showInputMessage="1" showErrorMessage="1" prompt="Do sloupce s tímto záhlavím zadejte normální pracovní dobu v 3. týdnu." sqref="G7 G18 G29 G41 G52 G63 G75 G86 G97 G109 G120 G131" xr:uid="{00000000-0002-0000-0000-000011000000}"/>
    <dataValidation allowBlank="1" showInputMessage="1" showErrorMessage="1" prompt="Do sloupce s tímto záhlavím zadejte normální pracovní dobu v 4. týdnu." sqref="I7 I18 I29 I131 I120 I109 I97 I86 I75 I63 I52 I41" xr:uid="{00000000-0002-0000-0000-000012000000}"/>
    <dataValidation allowBlank="1" showInputMessage="1" showErrorMessage="1" prompt="Do sloupce s tímto záhlavím zadejte normální pracovní dobu v 5. týdnu." sqref="K7 K18 K29 K41 K52 K63 K75 K86 K97 K109 K120 K131" xr:uid="{00000000-0002-0000-0000-000013000000}"/>
    <dataValidation allowBlank="1" showInputMessage="1" showErrorMessage="1" prompt="Do sloupce pod tímto záhlavím zadejte přesčasové hodiny. Celkový počet hodin za týden se automaticky počítá na konci tabulky. Celková normální pracovní doba za leden je v buňce C16 a přesčasy v buňce F16." sqref="L7" xr:uid="{00000000-0002-0000-0000-000014000000}"/>
    <dataValidation allowBlank="1" showInputMessage="1" showErrorMessage="1" prompt="V této buňce je název listu. Do buněk C3, C4, E3, E4, H3 a I3 zadejte podrobnosti. Normální pracovní doba se automaticky aktualizuje v buňce H4, přesčasy v buňce J4 a celkový počet hodin v buňce L4." sqref="B1:L2" xr:uid="{00000000-0002-0000-0000-000015000000}"/>
    <dataValidation allowBlank="1" showInputMessage="1" showErrorMessage="1" prompt="Do této buňky zadejte jméno zaměstnance." sqref="C3" xr:uid="{00000000-0002-0000-0000-000016000000}"/>
    <dataValidation allowBlank="1" showInputMessage="1" showErrorMessage="1" prompt="Do této buňky zadejte jméno nadřízeného." sqref="C4" xr:uid="{00000000-0002-0000-0000-000017000000}"/>
    <dataValidation allowBlank="1" showInputMessage="1" showErrorMessage="1" prompt="Počty hodin za leden zadejte do tabulky níže, počty hodin za únor do tabulky začínající v buňce B18 a počty hodin za březen do tabulky začínající v buňce B29. Celkové hodnoty se vypočítají automaticky." sqref="B6:L6" xr:uid="{00000000-0002-0000-0000-000018000000}"/>
    <dataValidation allowBlank="1" showInputMessage="1" showErrorMessage="1" prompt="V buňce vpravo se automaticky počítá celková normální pracovní doba za leden." sqref="B16" xr:uid="{00000000-0002-0000-0000-000019000000}"/>
    <dataValidation allowBlank="1" showInputMessage="1" showErrorMessage="1" prompt="V této buňce se automaticky počítá celková normální pracovní doba za leden." sqref="C16" xr:uid="{00000000-0002-0000-0000-00001A000000}"/>
    <dataValidation allowBlank="1" showInputMessage="1" showErrorMessage="1" prompt="V buňce vpravo se automaticky počítají celkové přesčasové hodiny za leden." sqref="D16:E16" xr:uid="{00000000-0002-0000-0000-00001B000000}"/>
    <dataValidation allowBlank="1" showInputMessage="1" showErrorMessage="1" prompt="V této buňce se automaticky počítají celkové přesčasové hodiny za leden." sqref="F16" xr:uid="{00000000-0002-0000-0000-00001C000000}"/>
    <dataValidation allowBlank="1" showInputMessage="1" showErrorMessage="1" prompt="Do následující tabulky zadejte hodiny za únor." sqref="B17" xr:uid="{00000000-0002-0000-0000-00001D000000}"/>
    <dataValidation allowBlank="1" showInputMessage="1" showErrorMessage="1" prompt="Do sloupce pod tímto záhlavím zadejte přesčasové hodiny. Celkový počet hodin za týden se automaticky počítá na konci tabulky. Celková normální pracovní doba za únor je v buňce C27 a přesčasy v buňce F27." sqref="L18" xr:uid="{00000000-0002-0000-0000-00001E000000}"/>
    <dataValidation allowBlank="1" showInputMessage="1" showErrorMessage="1" prompt="V buňce vpravo se automaticky počítá celková normální pracovní doba za únor." sqref="B27" xr:uid="{00000000-0002-0000-0000-00001F000000}"/>
    <dataValidation allowBlank="1" showInputMessage="1" showErrorMessage="1" prompt="V této buňce se automaticky počítá celková normální pracovní doba za únor." sqref="C27" xr:uid="{00000000-0002-0000-0000-000020000000}"/>
    <dataValidation allowBlank="1" showInputMessage="1" showErrorMessage="1" prompt="V buňce vpravo se automaticky počítají celkové přesčasové hodiny za únor." sqref="D27:E27" xr:uid="{00000000-0002-0000-0000-000021000000}"/>
    <dataValidation allowBlank="1" showInputMessage="1" showErrorMessage="1" prompt="V této buňce se automaticky počítají celkové přesčasové hodiny za únor." sqref="F27" xr:uid="{00000000-0002-0000-0000-000022000000}"/>
    <dataValidation allowBlank="1" showInputMessage="1" showErrorMessage="1" prompt="Do následující tabulky zadejte hodiny za březen." sqref="B28" xr:uid="{00000000-0002-0000-0000-000023000000}"/>
    <dataValidation allowBlank="1" showInputMessage="1" showErrorMessage="1" prompt="V buňce vpravo se automaticky počítá celková normální pracovní doba za březen." sqref="B38" xr:uid="{00000000-0002-0000-0000-000024000000}"/>
    <dataValidation allowBlank="1" showInputMessage="1" showErrorMessage="1" prompt="V této buňce se automaticky počítá celková normální pracovní doba za březen." sqref="C38" xr:uid="{00000000-0002-0000-0000-000025000000}"/>
    <dataValidation allowBlank="1" showInputMessage="1" showErrorMessage="1" prompt="V buňce vpravo se automaticky počítají celkové přesčasové hodiny za březen." sqref="D38:E38" xr:uid="{00000000-0002-0000-0000-000026000000}"/>
    <dataValidation allowBlank="1" showInputMessage="1" showErrorMessage="1" prompt="V této buňce se automaticky počítají celkové přesčasové hodiny za březen." sqref="F38" xr:uid="{00000000-0002-0000-0000-000027000000}"/>
    <dataValidation allowBlank="1" showInputMessage="1" showErrorMessage="1" prompt="Zadejte normální pracovní dobu a přesčasové hodiny pro každý pracovní den do tabulek s názvem Duben, Květen a Červen. V buňce níže je popisek." sqref="B39" xr:uid="{00000000-0002-0000-0000-000028000000}"/>
    <dataValidation allowBlank="1" showInputMessage="1" showErrorMessage="1" prompt="Počty hodin za duben zadejte do tabulky začínající v buňce B41, počty hodin za květen do tabulky začínající v buňce B52 a počty hodin za červen do tabulky začínající v buňce B63. Celkové hodnoty se vypočítají automaticky." sqref="B40:L40" xr:uid="{00000000-0002-0000-0000-000029000000}"/>
    <dataValidation allowBlank="1" showInputMessage="1" showErrorMessage="1" prompt="Do sloupce pod tímto záhlavím zadejte přesčasové hodiny. Celkový počet hodin za týden se automaticky počítá na konci tabulky. Celková normální pracovní doba za duben je v buňce C50 a přesčasy v buňce F50." sqref="L41" xr:uid="{00000000-0002-0000-0000-00002A000000}"/>
    <dataValidation allowBlank="1" showInputMessage="1" showErrorMessage="1" prompt="Do sloupce pod tímto záhlavím zadejte přesčasové hodiny. Celkový počet hodin za týden se automaticky počítá na konci tabulky. Celková normální pracovní doba za březen je v buňce C38 a přesčasy v buňce F38." sqref="L29" xr:uid="{00000000-0002-0000-0000-00002B000000}"/>
    <dataValidation allowBlank="1" showInputMessage="1" showErrorMessage="1" prompt="V buňce vpravo se automaticky počítá celková normální pracovní doba za duben." sqref="B50" xr:uid="{00000000-0002-0000-0000-00002C000000}"/>
    <dataValidation allowBlank="1" showInputMessage="1" showErrorMessage="1" prompt="V této buňce se automaticky počítá celková normální pracovní doba za duben." sqref="C50" xr:uid="{00000000-0002-0000-0000-00002D000000}"/>
    <dataValidation allowBlank="1" showInputMessage="1" showErrorMessage="1" prompt="V buňce vpravo se automaticky počítají celkové přesčasové hodiny za duben." sqref="D50:E50" xr:uid="{00000000-0002-0000-0000-00002E000000}"/>
    <dataValidation allowBlank="1" showInputMessage="1" showErrorMessage="1" prompt="V této buňce se automaticky počítají celkové přesčasové hodiny za duben." sqref="F50" xr:uid="{00000000-0002-0000-0000-00002F000000}"/>
    <dataValidation allowBlank="1" showInputMessage="1" showErrorMessage="1" prompt="Do následující tabulky zadejte hodiny za květen." sqref="B51" xr:uid="{00000000-0002-0000-0000-000030000000}"/>
    <dataValidation allowBlank="1" showInputMessage="1" showErrorMessage="1" prompt="Do sloupce pod tímto záhlavím zadejte přesčasové hodiny. Celkový počet hodin za týden se automaticky počítá na konci tabulky. Celková normální pracovní doba za květen je v buňce C61 a přesčasy v buňce F61." sqref="L52" xr:uid="{00000000-0002-0000-0000-000031000000}"/>
    <dataValidation allowBlank="1" showInputMessage="1" showErrorMessage="1" prompt="V buňce vpravo se automaticky počítá celková normální pracovní doba za květen." sqref="B61" xr:uid="{00000000-0002-0000-0000-000032000000}"/>
    <dataValidation allowBlank="1" showInputMessage="1" showErrorMessage="1" prompt="V této buňce se automaticky počítá celková normální pracovní doba za květen." sqref="C61" xr:uid="{00000000-0002-0000-0000-000033000000}"/>
    <dataValidation allowBlank="1" showInputMessage="1" showErrorMessage="1" prompt="V buňce vpravo se automaticky počítají celkové přesčasové hodiny za květen." sqref="D61:E61" xr:uid="{00000000-0002-0000-0000-000034000000}"/>
    <dataValidation allowBlank="1" showInputMessage="1" showErrorMessage="1" prompt="V této buňce se automaticky počítají celkové přesčasové hodiny za květen." sqref="F61" xr:uid="{00000000-0002-0000-0000-000035000000}"/>
    <dataValidation allowBlank="1" showInputMessage="1" showErrorMessage="1" prompt="Do následující tabulky zadejte hodiny za červen." sqref="B62" xr:uid="{00000000-0002-0000-0000-000036000000}"/>
    <dataValidation allowBlank="1" showInputMessage="1" showErrorMessage="1" prompt="Do sloupce pod tímto záhlavím zadejte přesčasové hodiny. Celkový počet hodin za týden se automaticky počítá na konci tabulky. Celková normální pracovní doba za červen je v buňce C72 a přesčasy v buňce F72." sqref="L63" xr:uid="{00000000-0002-0000-0000-000037000000}"/>
    <dataValidation allowBlank="1" showInputMessage="1" showErrorMessage="1" prompt="V buňce vpravo se automaticky počítá celková normální pracovní doba za červen." sqref="B72" xr:uid="{00000000-0002-0000-0000-000038000000}"/>
    <dataValidation allowBlank="1" showInputMessage="1" showErrorMessage="1" prompt="V této buňce se automaticky počítá celková normální pracovní doba za červen." sqref="C72" xr:uid="{00000000-0002-0000-0000-000039000000}"/>
    <dataValidation allowBlank="1" showInputMessage="1" showErrorMessage="1" prompt="V buňce vpravo se automaticky počítají celkové přesčasové hodiny za červen." sqref="D72:E72" xr:uid="{00000000-0002-0000-0000-00003A000000}"/>
    <dataValidation allowBlank="1" showInputMessage="1" showErrorMessage="1" prompt="V této buňce se automaticky počítají celkové přesčasové hodiny za červen." sqref="F72" xr:uid="{00000000-0002-0000-0000-00003B000000}"/>
    <dataValidation allowBlank="1" showInputMessage="1" showErrorMessage="1" prompt="Počty hodin za červenec zadejte do tabulky začínající v buňce B75, počty hodin za srpen do tabulky začínající v buňce B86 a počty hodin za září do tabulky začínající v buňce B97. Celkové hodnoty se vypočítají automaticky." sqref="B74:L74" xr:uid="{00000000-0002-0000-0000-00003C000000}"/>
    <dataValidation allowBlank="1" showInputMessage="1" showErrorMessage="1" prompt="Zadejte normální pracovní dobu a přesčasové hodiny pro každý pracovní den do tabulek s názvem Červenec, Srpen a Září." sqref="B73" xr:uid="{00000000-0002-0000-0000-00003D000000}"/>
    <dataValidation allowBlank="1" showInputMessage="1" showErrorMessage="1" prompt="Do sloupce pod tímto záhlavím zadejte přesčasové hodiny. Celkový počet hodin za týden se automaticky počítá na konci tabulky. Celková normální pracovní doba za červenec je v buňce C84 a přesčasy v buňce F84." sqref="L75" xr:uid="{00000000-0002-0000-0000-00003E000000}"/>
    <dataValidation allowBlank="1" showInputMessage="1" showErrorMessage="1" prompt="V buňce vpravo se automaticky počítá celková normální pracovní doba za červenec." sqref="B84" xr:uid="{00000000-0002-0000-0000-00003F000000}"/>
    <dataValidation allowBlank="1" showInputMessage="1" showErrorMessage="1" prompt="V této buňce se automaticky počítá celková normální pracovní doba za červenec." sqref="C84" xr:uid="{00000000-0002-0000-0000-000040000000}"/>
    <dataValidation allowBlank="1" showInputMessage="1" showErrorMessage="1" prompt="V buňce vpravo se automaticky počítají celkové přesčasové hodiny za červenec." sqref="D84:E84" xr:uid="{00000000-0002-0000-0000-000041000000}"/>
    <dataValidation allowBlank="1" showInputMessage="1" showErrorMessage="1" prompt="V této buňce se automaticky počítají celkové přesčasové hodiny za červenec." sqref="F84" xr:uid="{00000000-0002-0000-0000-000042000000}"/>
    <dataValidation allowBlank="1" showInputMessage="1" showErrorMessage="1" prompt="Do následující tabulky zadejte hodiny za srpen." sqref="B85" xr:uid="{00000000-0002-0000-0000-000043000000}"/>
    <dataValidation allowBlank="1" showInputMessage="1" showErrorMessage="1" prompt="Do sloupce pod tímto záhlavím zadejte přesčasové hodiny. Celkový počet hodin za týden se automaticky počítá na konci tabulky. Celková normální pracovní doba za srpen je v buňce C95 a přesčasy v buňce F95." sqref="L86" xr:uid="{00000000-0002-0000-0000-000044000000}"/>
    <dataValidation allowBlank="1" showInputMessage="1" showErrorMessage="1" prompt="V buňce vpravo se automaticky počítá celková normální pracovní doba za srpen." sqref="B95" xr:uid="{00000000-0002-0000-0000-000045000000}"/>
    <dataValidation allowBlank="1" showInputMessage="1" showErrorMessage="1" prompt="V této buňce se automaticky počítá celková normální pracovní doba za srpen." sqref="C95" xr:uid="{00000000-0002-0000-0000-000046000000}"/>
    <dataValidation allowBlank="1" showInputMessage="1" showErrorMessage="1" prompt="V buňce vpravo se automaticky počítají celkové přesčasové hodiny za srpen." sqref="D95:E95" xr:uid="{00000000-0002-0000-0000-000047000000}"/>
    <dataValidation allowBlank="1" showInputMessage="1" showErrorMessage="1" prompt="V této buňce se automaticky počítají celkové přesčasové hodiny za srpen." sqref="F95" xr:uid="{00000000-0002-0000-0000-000048000000}"/>
    <dataValidation allowBlank="1" showInputMessage="1" showErrorMessage="1" prompt="Do buněk v tabulce níže zadejte hodiny za září." sqref="B96" xr:uid="{00000000-0002-0000-0000-000049000000}"/>
    <dataValidation allowBlank="1" showInputMessage="1" showErrorMessage="1" prompt="Do sloupce pod tímto záhlavím zadejte přesčasové hodiny. Celkový počet hodin za týden se automaticky počítá na konci tabulky. Celková normální pracovní doba za září je v buňce C106 a přesčasy v buňce F106." sqref="L97" xr:uid="{00000000-0002-0000-0000-00004A000000}"/>
    <dataValidation allowBlank="1" showInputMessage="1" showErrorMessage="1" prompt="V buňce vpravo se automaticky počítá celková normální pracovní doba za září." sqref="B106" xr:uid="{00000000-0002-0000-0000-00004B000000}"/>
    <dataValidation allowBlank="1" showInputMessage="1" showErrorMessage="1" prompt="V této buňce se automaticky počítá celková normální pracovní doba za září." sqref="C106" xr:uid="{00000000-0002-0000-0000-00004C000000}"/>
    <dataValidation allowBlank="1" showInputMessage="1" showErrorMessage="1" prompt="V buňce vpravo se automaticky počítají celkové přesčasové hodiny za září." sqref="D106:E106" xr:uid="{00000000-0002-0000-0000-00004D000000}"/>
    <dataValidation allowBlank="1" showInputMessage="1" showErrorMessage="1" prompt="V této buňce se automaticky počítají celkové přesčasové hodiny za září." sqref="F106" xr:uid="{00000000-0002-0000-0000-00004E000000}"/>
    <dataValidation allowBlank="1" showInputMessage="1" showErrorMessage="1" prompt="Zadejte normální pracovní dobu a přesčasové hodiny pro každý pracovní den do tabulek s názvem Říjen, Listopad a Prosinec." sqref="B107" xr:uid="{00000000-0002-0000-0000-00004F000000}"/>
    <dataValidation allowBlank="1" showInputMessage="1" showErrorMessage="1" prompt="Počty hodin za říjen zadejte do tabulky začínající v buňce B109, počty hodin za listopad do tabulky začínající v buňce B120 a počty hodin za prosinec do tabulky začínající v buňce B131. Celkové hodnoty se vypočítají automaticky." sqref="B108:L108" xr:uid="{00000000-0002-0000-0000-000050000000}"/>
    <dataValidation allowBlank="1" showInputMessage="1" showErrorMessage="1" prompt="Do sloupce pod tímto záhlavím zadejte přesčasové hodiny. Celkový počet hodin za týden se automaticky počítá na konci tabulky. Celková normální pracovní doba za říjen je v buňce C118 a přesčasy v buňce F118." sqref="L109" xr:uid="{00000000-0002-0000-0000-000051000000}"/>
    <dataValidation allowBlank="1" showInputMessage="1" showErrorMessage="1" prompt="V buňce vpravo se automaticky počítá celková normální pracovní doba za říjen." sqref="B118" xr:uid="{00000000-0002-0000-0000-000052000000}"/>
    <dataValidation allowBlank="1" showInputMessage="1" showErrorMessage="1" prompt="V této buňce se automaticky počítá celková normální pracovní doba za říjen." sqref="C118" xr:uid="{00000000-0002-0000-0000-000053000000}"/>
    <dataValidation allowBlank="1" showInputMessage="1" showErrorMessage="1" prompt="V buňce vpravo se automaticky počítají celkové přesčasové hodiny za říjen." sqref="D118:E118" xr:uid="{00000000-0002-0000-0000-000054000000}"/>
    <dataValidation allowBlank="1" showInputMessage="1" showErrorMessage="1" prompt="V této buňce se automaticky počítají celkové přesčasové hodiny za říjen." sqref="F118" xr:uid="{00000000-0002-0000-0000-000055000000}"/>
    <dataValidation allowBlank="1" showInputMessage="1" showErrorMessage="1" prompt="Do následující tabulky zadejte hodiny za listopad." sqref="B119" xr:uid="{00000000-0002-0000-0000-000056000000}"/>
    <dataValidation allowBlank="1" showInputMessage="1" showErrorMessage="1" prompt="Do sloupce pod tímto záhlavím zadejte přesčasové hodiny. Celkový počet hodin za týden se automaticky počítá na konci tabulky. Celková normální pracovní doba za listopad je v buňce C129 a přesčasy v buňce F129." sqref="L120" xr:uid="{00000000-0002-0000-0000-000057000000}"/>
    <dataValidation allowBlank="1" showInputMessage="1" showErrorMessage="1" prompt="V buňce vpravo se automaticky počítá celková normální pracovní doba za listopad." sqref="B129" xr:uid="{00000000-0002-0000-0000-000058000000}"/>
    <dataValidation allowBlank="1" showInputMessage="1" showErrorMessage="1" prompt="V této buňce se automaticky počítá celková normální pracovní doba za listopad." sqref="C129" xr:uid="{00000000-0002-0000-0000-000059000000}"/>
    <dataValidation allowBlank="1" showInputMessage="1" showErrorMessage="1" prompt="V buňce vpravo se automaticky počítají celkové přesčasové hodiny za listopad." sqref="D129:E129" xr:uid="{00000000-0002-0000-0000-00005A000000}"/>
    <dataValidation allowBlank="1" showInputMessage="1" showErrorMessage="1" prompt="V této buňce se automaticky počítají celkové přesčasové hodiny za listopad." sqref="F129" xr:uid="{00000000-0002-0000-0000-00005B000000}"/>
    <dataValidation allowBlank="1" showInputMessage="1" showErrorMessage="1" prompt="Do následující tabulky zadejte hodiny za prosinec." sqref="B130" xr:uid="{00000000-0002-0000-0000-00005C000000}"/>
    <dataValidation allowBlank="1" showInputMessage="1" showErrorMessage="1" prompt="Do sloupce pod tímto záhlavím zadejte přesčasové hodiny. Celkový počet hodin za týden se automaticky počítá na konci tabulky. Celková normální pracovní doba za prosinec je v buňce C140 a přesčasy v buňce F140." sqref="L131" xr:uid="{00000000-0002-0000-0000-00005D000000}"/>
    <dataValidation allowBlank="1" showInputMessage="1" showErrorMessage="1" prompt="V buňce vpravo se automaticky počítá celková normální pracovní doba za prosinec." sqref="B140" xr:uid="{00000000-0002-0000-0000-00005E000000}"/>
    <dataValidation allowBlank="1" showInputMessage="1" showErrorMessage="1" prompt="V této buňce se automaticky počítá celková normální pracovní doba za prosinec." sqref="C140" xr:uid="{00000000-0002-0000-0000-00005F000000}"/>
    <dataValidation allowBlank="1" showInputMessage="1" showErrorMessage="1" prompt="V buňce vpravo se automaticky počítají celkové přesčasové hodiny za prosinec." sqref="D140:E140" xr:uid="{00000000-0002-0000-0000-000060000000}"/>
    <dataValidation allowBlank="1" showInputMessage="1" showErrorMessage="1" prompt="V této buňce se automaticky počítají celkové přesčasové hodiny za prosinec." sqref="F140" xr:uid="{00000000-0002-0000-0000-000061000000}"/>
    <dataValidation allowBlank="1" showInputMessage="1" showErrorMessage="1" prompt="Do buňky vpravo zadejte celkové hodnoty od začátku roku." sqref="F3" xr:uid="{00000000-0002-0000-0000-000062000000}"/>
    <dataValidation allowBlank="1" showInputMessage="1" showErrorMessage="1" prompt="Do této buňky zadejte celkové hodnoty od začátku roku."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Roční pracovní výkaz</vt:lpstr>
      <vt:lpstr>'Roční pracovní výkaz'!Print_Area</vt:lpstr>
      <vt:lpstr>'Roční pracovní výkaz'!Print_Titles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2018-12-13T12:57:34Z</dcterms:created>
  <dcterms:modified xsi:type="dcterms:W3CDTF">2018-12-13T12:57:34Z</dcterms:modified>
</cp:coreProperties>
</file>