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template.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19126"/>
  <workbookPr filterPrivacy="1" codeName="ThisWorkbook"/>
  <xr:revisionPtr revIDLastSave="0" documentId="10_ncr:100000_{52AB10BB-2288-4690-A546-F219A9F50EC1}" xr6:coauthVersionLast="31" xr6:coauthVersionMax="40" xr10:uidLastSave="{00000000-0000-0000-0000-000000000000}"/>
  <bookViews>
    <workbookView xWindow="750" yWindow="-120" windowWidth="15030" windowHeight="8370" xr2:uid="{00000000-000D-0000-FFFF-FFFF00000000}"/>
  </bookViews>
  <sheets>
    <sheet name="Roční pracovní výkaz" sheetId="1" r:id="rId1"/>
  </sheets>
  <definedNames>
    <definedName name="_xlnm.Print_Area" localSheetId="0">'Roční pracovní výkaz'!$B$1:$L$140</definedName>
    <definedName name="_xlnm.Print_Titles" localSheetId="0">'Roční pracovní výkaz'!$1:$5</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E139" i="1" l="1"/>
  <c r="K139" i="1" l="1"/>
  <c r="J139" i="1"/>
  <c r="I139" i="1"/>
  <c r="H139" i="1"/>
  <c r="G139" i="1"/>
  <c r="F139" i="1"/>
  <c r="D139" i="1"/>
  <c r="C139" i="1"/>
  <c r="K128" i="1"/>
  <c r="J128" i="1"/>
  <c r="I128" i="1"/>
  <c r="H128" i="1"/>
  <c r="G128" i="1"/>
  <c r="F128" i="1"/>
  <c r="E128" i="1"/>
  <c r="D128" i="1"/>
  <c r="C128" i="1"/>
  <c r="K117" i="1"/>
  <c r="J117" i="1"/>
  <c r="I117" i="1"/>
  <c r="H117" i="1"/>
  <c r="G117" i="1"/>
  <c r="F117" i="1"/>
  <c r="E117" i="1"/>
  <c r="D117" i="1"/>
  <c r="C117" i="1"/>
  <c r="K105" i="1"/>
  <c r="J105" i="1"/>
  <c r="I105" i="1"/>
  <c r="H105" i="1"/>
  <c r="G105" i="1"/>
  <c r="F105" i="1"/>
  <c r="E105" i="1"/>
  <c r="D105" i="1"/>
  <c r="C105" i="1"/>
  <c r="K94" i="1"/>
  <c r="J94" i="1"/>
  <c r="I94" i="1"/>
  <c r="H94" i="1"/>
  <c r="G94" i="1"/>
  <c r="F94" i="1"/>
  <c r="E94" i="1"/>
  <c r="D94" i="1"/>
  <c r="C94" i="1"/>
  <c r="K83" i="1"/>
  <c r="J83" i="1"/>
  <c r="I83" i="1"/>
  <c r="H83" i="1"/>
  <c r="G83" i="1"/>
  <c r="F83" i="1"/>
  <c r="E83" i="1"/>
  <c r="D83" i="1"/>
  <c r="C83" i="1"/>
  <c r="K71" i="1"/>
  <c r="J71" i="1"/>
  <c r="I71" i="1"/>
  <c r="H71" i="1"/>
  <c r="G71" i="1"/>
  <c r="F71" i="1"/>
  <c r="E71" i="1"/>
  <c r="D71" i="1"/>
  <c r="C71" i="1"/>
  <c r="K60" i="1"/>
  <c r="J60" i="1"/>
  <c r="I60" i="1"/>
  <c r="H60" i="1"/>
  <c r="G60" i="1"/>
  <c r="F60" i="1"/>
  <c r="E60" i="1"/>
  <c r="D60" i="1"/>
  <c r="C60" i="1"/>
  <c r="K49" i="1"/>
  <c r="J49" i="1"/>
  <c r="I49" i="1"/>
  <c r="H49" i="1"/>
  <c r="G49" i="1"/>
  <c r="F49" i="1"/>
  <c r="E49" i="1"/>
  <c r="D49" i="1"/>
  <c r="C49" i="1"/>
  <c r="K37" i="1"/>
  <c r="J37" i="1"/>
  <c r="I37" i="1"/>
  <c r="H37" i="1"/>
  <c r="G37" i="1"/>
  <c r="F37" i="1"/>
  <c r="E37" i="1"/>
  <c r="D37" i="1"/>
  <c r="C37" i="1"/>
  <c r="E26" i="1"/>
  <c r="I26" i="1"/>
  <c r="K26" i="1"/>
  <c r="J26" i="1"/>
  <c r="H26" i="1"/>
  <c r="G26" i="1"/>
  <c r="F26" i="1"/>
  <c r="D26" i="1"/>
  <c r="C26" i="1"/>
  <c r="C140" i="1" l="1"/>
  <c r="C118" i="1"/>
  <c r="C129" i="1"/>
  <c r="C95" i="1"/>
  <c r="C106" i="1"/>
  <c r="C84" i="1"/>
  <c r="C72" i="1"/>
  <c r="C61" i="1"/>
  <c r="C50" i="1"/>
  <c r="C38" i="1"/>
  <c r="C27" i="1"/>
  <c r="K15" i="1"/>
  <c r="J15" i="1"/>
  <c r="I15" i="1"/>
  <c r="H15" i="1"/>
  <c r="G15" i="1"/>
  <c r="C15" i="1"/>
  <c r="F15" i="1"/>
  <c r="E15" i="1"/>
  <c r="D15" i="1"/>
  <c r="C16" i="1" l="1"/>
  <c r="L15" i="1"/>
  <c r="F16" i="1" s="1"/>
  <c r="L26" i="1"/>
  <c r="F27" i="1" s="1"/>
  <c r="L37" i="1"/>
  <c r="F38" i="1" s="1"/>
  <c r="L49" i="1"/>
  <c r="F50" i="1" s="1"/>
  <c r="L60" i="1"/>
  <c r="F61" i="1" s="1"/>
  <c r="L71" i="1"/>
  <c r="F72" i="1" s="1"/>
  <c r="L83" i="1"/>
  <c r="F84" i="1" s="1"/>
  <c r="L94" i="1"/>
  <c r="F95" i="1" s="1"/>
  <c r="L105" i="1"/>
  <c r="F106" i="1" s="1"/>
  <c r="L117" i="1"/>
  <c r="F118" i="1" s="1"/>
  <c r="L128" i="1"/>
  <c r="F129" i="1" s="1"/>
  <c r="L139" i="1"/>
  <c r="F140" i="1" s="1"/>
  <c r="H4" i="1" l="1"/>
  <c r="L4" i="1" s="1"/>
  <c r="J4" i="1"/>
</calcChain>
</file>

<file path=xl/sharedStrings.xml><?xml version="1.0" encoding="utf-8"?>
<sst xmlns="http://schemas.openxmlformats.org/spreadsheetml/2006/main" count="265" uniqueCount="67">
  <si>
    <t>Časový výkaz zaměstnance</t>
  </si>
  <si>
    <t>Jméno zaměstnance:</t>
  </si>
  <si>
    <t>Nadřízený:</t>
  </si>
  <si>
    <r>
      <t xml:space="preserve">Leden, únor, březen      </t>
    </r>
    <r>
      <rPr>
        <sz val="11"/>
        <color theme="0"/>
        <rFont val="Century Gothic"/>
        <family val="2"/>
        <scheme val="major"/>
      </rPr>
      <t>Časový výkaz zaměstnance: denní, týdenní, měsíční, roční</t>
    </r>
  </si>
  <si>
    <t>Leden</t>
  </si>
  <si>
    <t>Pondělí</t>
  </si>
  <si>
    <t>Úterý</t>
  </si>
  <si>
    <t>Středa</t>
  </si>
  <si>
    <t>Čtvrtek</t>
  </si>
  <si>
    <t>Pátek</t>
  </si>
  <si>
    <t>Sobota</t>
  </si>
  <si>
    <t>Neděle</t>
  </si>
  <si>
    <t>Celkový počet hodin za týden</t>
  </si>
  <si>
    <t>Leden celkem: Normální pracovní doba</t>
  </si>
  <si>
    <t>Únor</t>
  </si>
  <si>
    <t>Únor celkem: Normální pracovní doba</t>
  </si>
  <si>
    <t>Březen</t>
  </si>
  <si>
    <t>Březen celkem: Normální pracovní doba</t>
  </si>
  <si>
    <r>
      <t xml:space="preserve">Duben, květen, červen      </t>
    </r>
    <r>
      <rPr>
        <sz val="11"/>
        <color theme="0"/>
        <rFont val="Century Gothic"/>
        <family val="2"/>
        <scheme val="major"/>
      </rPr>
      <t>Časový výkaz zaměstnance: denní, týdenní, měsíční, roční</t>
    </r>
  </si>
  <si>
    <t>Duben</t>
  </si>
  <si>
    <t>Duben celkem: Normální pracovní doba</t>
  </si>
  <si>
    <t>Květen</t>
  </si>
  <si>
    <t>Květen celkem: Normální pracovní doba</t>
  </si>
  <si>
    <t>Červen</t>
  </si>
  <si>
    <t>Červen celkem: Normální pracovní doba</t>
  </si>
  <si>
    <r>
      <t xml:space="preserve">Červenec, srpen, září      </t>
    </r>
    <r>
      <rPr>
        <sz val="11"/>
        <color theme="0"/>
        <rFont val="Century Gothic"/>
        <family val="2"/>
        <scheme val="major"/>
      </rPr>
      <t>Časový výkaz zaměstnance: denní, týdenní, měsíční, roční</t>
    </r>
  </si>
  <si>
    <t>Červenec</t>
  </si>
  <si>
    <t>Červenec celkem: Normální pracovní doba</t>
  </si>
  <si>
    <t>Srpen</t>
  </si>
  <si>
    <t>Srpen celkem: Normální pracovní doba</t>
  </si>
  <si>
    <t>Září</t>
  </si>
  <si>
    <t>Září celkem: Normální pracovní doba</t>
  </si>
  <si>
    <r>
      <t xml:space="preserve">Říjen, listopad, prosinec      </t>
    </r>
    <r>
      <rPr>
        <sz val="11"/>
        <color theme="0"/>
        <rFont val="Century Gothic"/>
        <family val="2"/>
        <scheme val="major"/>
      </rPr>
      <t>Časový výkaz zaměstnance: denní, týdenní, měsíční, roční</t>
    </r>
  </si>
  <si>
    <t>Říjen</t>
  </si>
  <si>
    <t>Říjen celkem: Normální pracovní doba</t>
  </si>
  <si>
    <t>Listopad</t>
  </si>
  <si>
    <t>Listopad celkem: Normální pracovní doba</t>
  </si>
  <si>
    <t>Prosinec</t>
  </si>
  <si>
    <t>Prosinec celkem: Normální pracovní doba</t>
  </si>
  <si>
    <t>Týden 1</t>
  </si>
  <si>
    <t>E-mail:</t>
  </si>
  <si>
    <t>Telefon:</t>
  </si>
  <si>
    <t>Přesčas</t>
  </si>
  <si>
    <t>Leden celkem: Přesčas</t>
  </si>
  <si>
    <t>Únor celkem: Přesčas</t>
  </si>
  <si>
    <t>Březen celkem: Přesčas</t>
  </si>
  <si>
    <t>Duben celkem: Přesčas</t>
  </si>
  <si>
    <t>Květen celkem: Přesčas</t>
  </si>
  <si>
    <t>Červen celkem: Přesčas</t>
  </si>
  <si>
    <t>Červenec celkem: Přesčas</t>
  </si>
  <si>
    <t>Srpen celkem: Přesčas</t>
  </si>
  <si>
    <t>Září celkem: Přesčas</t>
  </si>
  <si>
    <t>Říjen celkem: Přesčas</t>
  </si>
  <si>
    <t>Listopad celkem: Přesčas</t>
  </si>
  <si>
    <t>Prosinec celkem: Přesčas</t>
  </si>
  <si>
    <t>Týden 2</t>
  </si>
  <si>
    <t xml:space="preserve">Přesčas </t>
  </si>
  <si>
    <t>Hodiny normální pracovní doby:</t>
  </si>
  <si>
    <t>Týden 3</t>
  </si>
  <si>
    <t xml:space="preserve">Přesčas  </t>
  </si>
  <si>
    <t>Přesčasové hodiny:</t>
  </si>
  <si>
    <t>Týden 4</t>
  </si>
  <si>
    <t xml:space="preserve">Přesčas   </t>
  </si>
  <si>
    <t>Celkem:</t>
  </si>
  <si>
    <t>Týden 5</t>
  </si>
  <si>
    <t xml:space="preserve">Přesčas    </t>
  </si>
  <si>
    <t xml:space="preserve">    Od začátku roku celkem:</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</si>
</sst>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4">
    <numFmt numFmtId="41" formatCode="_(* #,##0_);_(* \(#,##0\);_(* &quot;-&quot;_);_(@_)"/>
    <numFmt numFmtId="43" formatCode="_(* #,##0.00_);_(* \(#,##0.00\);_(* &quot;-&quot;??_);_(@_)"/>
    <numFmt numFmtId="164" formatCode="_-* #,##0\ &quot;Kč&quot;_-;\-* #,##0\ &quot;Kč&quot;_-;_-* &quot;-&quot;\ &quot;Kč&quot;_-;_-@_-"/>
    <numFmt numFmtId="165" formatCode="_-* #,##0.00\ &quot;Kč&quot;_-;\-* #,##0.00\ &quot;Kč&quot;_-;_-* &quot;-&quot;??\ &quot;Kč&quot;_-;_-@_-"/>
  </numFmts>
  <fonts count="31" x14ac:knownFonts="1">
    <font>
      <sz val="10"/>
      <name val="Arial"/>
      <family val="2"/>
    </font>
    <font>
      <sz val="11"/>
      <color theme="1"/>
      <name val="Century Gothic"/>
      <family val="2"/>
      <scheme val="minor"/>
    </font>
    <font>
      <sz val="8"/>
      <name val="Arial"/>
      <family val="2"/>
    </font>
    <font>
      <sz val="9"/>
      <name val="Century Gothic"/>
      <family val="2"/>
      <scheme val="minor"/>
    </font>
    <font>
      <b/>
      <sz val="9"/>
      <name val="Century Gothic"/>
      <family val="2"/>
      <scheme val="minor"/>
    </font>
    <font>
      <sz val="14"/>
      <color indexed="9"/>
      <name val="Century Gothic"/>
      <family val="2"/>
      <scheme val="minor"/>
    </font>
    <font>
      <sz val="14"/>
      <name val="Century Gothic"/>
      <family val="2"/>
      <scheme val="minor"/>
    </font>
    <font>
      <sz val="26"/>
      <name val="Century Gothic"/>
      <family val="2"/>
      <scheme val="major"/>
    </font>
    <font>
      <b/>
      <sz val="11"/>
      <name val="Century Gothic"/>
      <family val="2"/>
      <scheme val="major"/>
    </font>
    <font>
      <b/>
      <sz val="9"/>
      <name val="Century Gothic"/>
      <family val="2"/>
      <scheme val="major"/>
    </font>
    <font>
      <b/>
      <sz val="14"/>
      <color theme="0"/>
      <name val="Century Gothic"/>
      <family val="2"/>
      <scheme val="major"/>
    </font>
    <font>
      <sz val="11"/>
      <color theme="0"/>
      <name val="Century Gothic"/>
      <family val="2"/>
      <scheme val="major"/>
    </font>
    <font>
      <b/>
      <sz val="9"/>
      <color theme="0"/>
      <name val="Century Gothic"/>
      <family val="2"/>
      <scheme val="minor"/>
    </font>
    <font>
      <sz val="14"/>
      <color theme="0"/>
      <name val="Century Gothic"/>
      <family val="2"/>
      <scheme val="major"/>
    </font>
    <font>
      <sz val="18"/>
      <color theme="3"/>
      <name val="Century Gothic"/>
      <family val="2"/>
      <scheme val="major"/>
    </font>
    <font>
      <b/>
      <sz val="15"/>
      <color theme="3"/>
      <name val="Century Gothic"/>
      <family val="2"/>
      <scheme val="minor"/>
    </font>
    <font>
      <b/>
      <sz val="13"/>
      <color theme="3"/>
      <name val="Century Gothic"/>
      <family val="2"/>
      <scheme val="minor"/>
    </font>
    <font>
      <b/>
      <sz val="11"/>
      <color theme="3"/>
      <name val="Century Gothic"/>
      <family val="2"/>
      <scheme val="minor"/>
    </font>
    <font>
      <sz val="11"/>
      <color rgb="FF006100"/>
      <name val="Century Gothic"/>
      <family val="2"/>
      <scheme val="minor"/>
    </font>
    <font>
      <sz val="11"/>
      <color rgb="FF9C0006"/>
      <name val="Century Gothic"/>
      <family val="2"/>
      <scheme val="minor"/>
    </font>
    <font>
      <sz val="11"/>
      <color rgb="FF9C5700"/>
      <name val="Century Gothic"/>
      <family val="2"/>
      <scheme val="minor"/>
    </font>
    <font>
      <sz val="11"/>
      <color rgb="FF3F3F76"/>
      <name val="Century Gothic"/>
      <family val="2"/>
      <scheme val="minor"/>
    </font>
    <font>
      <b/>
      <sz val="11"/>
      <color rgb="FF3F3F3F"/>
      <name val="Century Gothic"/>
      <family val="2"/>
      <scheme val="minor"/>
    </font>
    <font>
      <b/>
      <sz val="11"/>
      <color rgb="FFFA7D00"/>
      <name val="Century Gothic"/>
      <family val="2"/>
      <scheme val="minor"/>
    </font>
    <font>
      <sz val="11"/>
      <color rgb="FFFA7D00"/>
      <name val="Century Gothic"/>
      <family val="2"/>
      <scheme val="minor"/>
    </font>
    <font>
      <b/>
      <sz val="11"/>
      <color theme="0"/>
      <name val="Century Gothic"/>
      <family val="2"/>
      <scheme val="minor"/>
    </font>
    <font>
      <sz val="11"/>
      <color rgb="FFFF0000"/>
      <name val="Century Gothic"/>
      <family val="2"/>
      <scheme val="minor"/>
    </font>
    <font>
      <i/>
      <sz val="11"/>
      <color rgb="FF7F7F7F"/>
      <name val="Century Gothic"/>
      <family val="2"/>
      <scheme val="minor"/>
    </font>
    <font>
      <b/>
      <sz val="11"/>
      <color theme="1"/>
      <name val="Century Gothic"/>
      <family val="2"/>
      <scheme val="minor"/>
    </font>
    <font>
      <sz val="11"/>
      <color theme="0"/>
      <name val="Century Gothic"/>
      <family val="2"/>
      <scheme val="minor"/>
    </font>
    <font>
      <sz val="10"/>
      <name val="Arial"/>
      <family val="2"/>
    </font>
  </fonts>
  <fills count="38">
    <fill>
      <patternFill patternType="none"/>
    </fill>
    <fill>
      <patternFill patternType="gray125"/>
    </fill>
    <fill>
      <patternFill patternType="solid">
        <fgColor indexed="9"/>
        <bgColor indexed="64"/>
      </patternFill>
    </fill>
    <fill>
      <patternFill patternType="solid">
        <fgColor theme="0" tint="-4.9989318521683403E-2"/>
        <bgColor indexed="64"/>
      </patternFill>
    </fill>
    <fill>
      <patternFill patternType="solid">
        <fgColor theme="6" tint="0.79998168889431442"/>
        <bgColor indexed="64"/>
      </patternFill>
    </fill>
    <fill>
      <patternFill patternType="solid">
        <fgColor theme="6" tint="0.59999389629810485"/>
        <bgColor indexed="64"/>
      </patternFill>
    </fill>
    <fill>
      <patternFill patternType="solid">
        <fgColor theme="1" tint="0.34998626667073579"/>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22">
    <border>
      <left/>
      <right/>
      <top/>
      <bottom/>
      <diagonal/>
    </border>
    <border>
      <left/>
      <right/>
      <top/>
      <bottom style="thin">
        <color theme="0" tint="-0.24994659260841701"/>
      </bottom>
      <diagonal/>
    </border>
    <border>
      <left/>
      <right/>
      <top style="thin">
        <color theme="0" tint="-0.24994659260841701"/>
      </top>
      <bottom style="thin">
        <color theme="0" tint="-0.24994659260841701"/>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right style="thin">
        <color theme="0" tint="-0.24994659260841701"/>
      </right>
      <top style="thin">
        <color theme="0" tint="-0.24994659260841701"/>
      </top>
      <bottom style="thin">
        <color theme="0" tint="-0.24994659260841701"/>
      </bottom>
      <diagonal/>
    </border>
    <border>
      <left style="thin">
        <color theme="0" tint="-0.24994659260841701"/>
      </left>
      <right/>
      <top style="thin">
        <color theme="0" tint="-0.24994659260841701"/>
      </top>
      <bottom style="thin">
        <color theme="0" tint="-0.24994659260841701"/>
      </bottom>
      <diagonal/>
    </border>
    <border>
      <left/>
      <right style="thin">
        <color theme="0" tint="-0.24994659260841701"/>
      </right>
      <top/>
      <bottom style="thin">
        <color theme="0" tint="-0.24994659260841701"/>
      </bottom>
      <diagonal/>
    </border>
    <border>
      <left style="thin">
        <color theme="0" tint="-0.24994659260841701"/>
      </left>
      <right style="thin">
        <color theme="0" tint="-0.24994659260841701"/>
      </right>
      <top/>
      <bottom style="thin">
        <color theme="0" tint="-0.24994659260841701"/>
      </bottom>
      <diagonal/>
    </border>
    <border>
      <left style="thin">
        <color theme="0" tint="-0.24994659260841701"/>
      </left>
      <right/>
      <top/>
      <bottom style="thin">
        <color theme="0" tint="-0.24994659260841701"/>
      </bottom>
      <diagonal/>
    </border>
    <border>
      <left/>
      <right style="thin">
        <color theme="0" tint="-0.24994659260841701"/>
      </right>
      <top style="thin">
        <color theme="0" tint="-0.24994659260841701"/>
      </top>
      <bottom/>
      <diagonal/>
    </border>
    <border>
      <left style="thin">
        <color theme="0" tint="-0.24994659260841701"/>
      </left>
      <right style="thin">
        <color theme="0" tint="-0.24994659260841701"/>
      </right>
      <top style="thin">
        <color theme="0" tint="-0.24994659260841701"/>
      </top>
      <bottom/>
      <diagonal/>
    </border>
    <border>
      <left style="thin">
        <color theme="0" tint="-0.24994659260841701"/>
      </left>
      <right/>
      <top style="thin">
        <color theme="0" tint="-0.24994659260841701"/>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style="thin">
        <color theme="0" tint="-0.24994659260841701"/>
      </right>
      <top/>
      <bottom/>
      <diagonal/>
    </border>
  </borders>
  <cellStyleXfs count="47">
    <xf numFmtId="0" fontId="0" fillId="0" borderId="0"/>
    <xf numFmtId="43" fontId="30" fillId="0" borderId="0" applyFont="0" applyFill="0" applyBorder="0" applyAlignment="0" applyProtection="0"/>
    <xf numFmtId="41" fontId="30" fillId="0" borderId="0" applyFont="0" applyFill="0" applyBorder="0" applyAlignment="0" applyProtection="0"/>
    <xf numFmtId="165" fontId="30" fillId="0" borderId="0" applyFont="0" applyFill="0" applyBorder="0" applyAlignment="0" applyProtection="0"/>
    <xf numFmtId="164" fontId="30" fillId="0" borderId="0" applyFont="0" applyFill="0" applyBorder="0" applyAlignment="0" applyProtection="0"/>
    <xf numFmtId="9" fontId="30" fillId="0" borderId="0" applyFont="0" applyFill="0" applyBorder="0" applyAlignment="0" applyProtection="0"/>
    <xf numFmtId="0" fontId="14" fillId="0" borderId="0" applyNumberFormat="0" applyFill="0" applyBorder="0" applyAlignment="0" applyProtection="0"/>
    <xf numFmtId="0" fontId="15" fillId="0" borderId="12" applyNumberFormat="0" applyFill="0" applyAlignment="0" applyProtection="0"/>
    <xf numFmtId="0" fontId="16" fillId="0" borderId="13" applyNumberFormat="0" applyFill="0" applyAlignment="0" applyProtection="0"/>
    <xf numFmtId="0" fontId="17" fillId="0" borderId="14" applyNumberFormat="0" applyFill="0" applyAlignment="0" applyProtection="0"/>
    <xf numFmtId="0" fontId="17" fillId="0" borderId="0" applyNumberFormat="0" applyFill="0" applyBorder="0" applyAlignment="0" applyProtection="0"/>
    <xf numFmtId="0" fontId="18" fillId="7" borderId="0" applyNumberFormat="0" applyBorder="0" applyAlignment="0" applyProtection="0"/>
    <xf numFmtId="0" fontId="19" fillId="8" borderId="0" applyNumberFormat="0" applyBorder="0" applyAlignment="0" applyProtection="0"/>
    <xf numFmtId="0" fontId="20" fillId="9" borderId="0" applyNumberFormat="0" applyBorder="0" applyAlignment="0" applyProtection="0"/>
    <xf numFmtId="0" fontId="21" fillId="10" borderId="15" applyNumberFormat="0" applyAlignment="0" applyProtection="0"/>
    <xf numFmtId="0" fontId="22" fillId="11" borderId="16" applyNumberFormat="0" applyAlignment="0" applyProtection="0"/>
    <xf numFmtId="0" fontId="23" fillId="11" borderId="15" applyNumberFormat="0" applyAlignment="0" applyProtection="0"/>
    <xf numFmtId="0" fontId="24" fillId="0" borderId="17" applyNumberFormat="0" applyFill="0" applyAlignment="0" applyProtection="0"/>
    <xf numFmtId="0" fontId="25" fillId="12" borderId="18" applyNumberFormat="0" applyAlignment="0" applyProtection="0"/>
    <xf numFmtId="0" fontId="26" fillId="0" borderId="0" applyNumberFormat="0" applyFill="0" applyBorder="0" applyAlignment="0" applyProtection="0"/>
    <xf numFmtId="0" fontId="30" fillId="13" borderId="19" applyNumberFormat="0" applyFont="0" applyAlignment="0" applyProtection="0"/>
    <xf numFmtId="0" fontId="27" fillId="0" borderId="0" applyNumberFormat="0" applyFill="0" applyBorder="0" applyAlignment="0" applyProtection="0"/>
    <xf numFmtId="0" fontId="28" fillId="0" borderId="20" applyNumberFormat="0" applyFill="0" applyAlignment="0" applyProtection="0"/>
    <xf numFmtId="0" fontId="29"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1" fillId="17" borderId="0" applyNumberFormat="0" applyBorder="0" applyAlignment="0" applyProtection="0"/>
    <xf numFmtId="0" fontId="29"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1" fillId="21" borderId="0" applyNumberFormat="0" applyBorder="0" applyAlignment="0" applyProtection="0"/>
    <xf numFmtId="0" fontId="29"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29"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29" fillId="30"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0" fontId="1" fillId="33" borderId="0" applyNumberFormat="0" applyBorder="0" applyAlignment="0" applyProtection="0"/>
    <xf numFmtId="0" fontId="29" fillId="34" borderId="0" applyNumberFormat="0" applyBorder="0" applyAlignment="0" applyProtection="0"/>
    <xf numFmtId="0" fontId="1" fillId="35" borderId="0" applyNumberFormat="0" applyBorder="0" applyAlignment="0" applyProtection="0"/>
    <xf numFmtId="0" fontId="1" fillId="36" borderId="0" applyNumberFormat="0" applyBorder="0" applyAlignment="0" applyProtection="0"/>
    <xf numFmtId="0" fontId="1" fillId="37" borderId="0" applyNumberFormat="0" applyBorder="0" applyAlignment="0" applyProtection="0"/>
  </cellStyleXfs>
  <cellXfs count="33">
    <xf numFmtId="0" fontId="0" fillId="0" borderId="0" xfId="0"/>
    <xf numFmtId="0" fontId="3" fillId="2" borderId="0" xfId="0" applyFont="1" applyFill="1"/>
    <xf numFmtId="0" fontId="3" fillId="2" borderId="0" xfId="0" applyFont="1" applyFill="1" applyAlignment="1">
      <alignment horizontal="left"/>
    </xf>
    <xf numFmtId="0" fontId="3" fillId="2" borderId="0" xfId="0" applyFont="1" applyFill="1" applyAlignment="1">
      <alignment horizontal="left" indent="3"/>
    </xf>
    <xf numFmtId="0" fontId="3" fillId="2" borderId="0" xfId="0" applyFont="1" applyFill="1" applyAlignment="1">
      <alignment horizontal="right"/>
    </xf>
    <xf numFmtId="0" fontId="4" fillId="2" borderId="0" xfId="0" applyFont="1" applyFill="1" applyAlignment="1">
      <alignment horizontal="left"/>
    </xf>
    <xf numFmtId="0" fontId="5" fillId="2" borderId="0" xfId="0" applyFont="1" applyFill="1" applyAlignment="1">
      <alignment vertical="center"/>
    </xf>
    <xf numFmtId="0" fontId="6" fillId="2" borderId="0" xfId="0" applyFont="1" applyFill="1" applyAlignment="1">
      <alignment vertical="center"/>
    </xf>
    <xf numFmtId="0" fontId="3" fillId="2" borderId="1" xfId="0" applyFont="1" applyFill="1" applyBorder="1" applyAlignment="1">
      <alignment horizontal="left"/>
    </xf>
    <xf numFmtId="0" fontId="3" fillId="2" borderId="2" xfId="0" applyFont="1" applyFill="1" applyBorder="1" applyAlignment="1">
      <alignment horizontal="left"/>
    </xf>
    <xf numFmtId="0" fontId="4" fillId="3" borderId="3" xfId="0" applyFont="1" applyFill="1" applyBorder="1" applyAlignment="1">
      <alignment horizontal="left"/>
    </xf>
    <xf numFmtId="0" fontId="3" fillId="0" borderId="3" xfId="0" applyFont="1" applyBorder="1" applyAlignment="1">
      <alignment horizontal="right"/>
    </xf>
    <xf numFmtId="0" fontId="3" fillId="4" borderId="3" xfId="0" applyFont="1" applyFill="1" applyBorder="1" applyAlignment="1">
      <alignment horizontal="right"/>
    </xf>
    <xf numFmtId="0" fontId="4" fillId="3" borderId="3" xfId="0" applyFont="1" applyFill="1" applyBorder="1" applyAlignment="1">
      <alignment horizontal="right"/>
    </xf>
    <xf numFmtId="0" fontId="12" fillId="6" borderId="3" xfId="0" applyFont="1" applyFill="1" applyBorder="1" applyAlignment="1">
      <alignment horizontal="left"/>
    </xf>
    <xf numFmtId="0" fontId="3" fillId="3" borderId="4" xfId="0" applyFont="1" applyFill="1" applyBorder="1" applyAlignment="1">
      <alignment horizontal="left"/>
    </xf>
    <xf numFmtId="0" fontId="3" fillId="4" borderId="5" xfId="0" applyFont="1" applyFill="1" applyBorder="1" applyAlignment="1">
      <alignment horizontal="right"/>
    </xf>
    <xf numFmtId="0" fontId="8" fillId="5" borderId="6" xfId="0" applyFont="1" applyFill="1" applyBorder="1" applyAlignment="1">
      <alignment horizontal="left"/>
    </xf>
    <xf numFmtId="0" fontId="9" fillId="5" borderId="7" xfId="0" applyFont="1" applyFill="1" applyBorder="1" applyAlignment="1">
      <alignment horizontal="center"/>
    </xf>
    <xf numFmtId="0" fontId="9" fillId="5" borderId="8" xfId="0" applyFont="1" applyFill="1" applyBorder="1" applyAlignment="1">
      <alignment horizontal="center"/>
    </xf>
    <xf numFmtId="0" fontId="4" fillId="3" borderId="9" xfId="0" applyFont="1" applyFill="1" applyBorder="1" applyAlignment="1">
      <alignment horizontal="left"/>
    </xf>
    <xf numFmtId="0" fontId="3" fillId="0" borderId="10" xfId="0" applyFont="1" applyBorder="1" applyAlignment="1">
      <alignment horizontal="right"/>
    </xf>
    <xf numFmtId="0" fontId="3" fillId="4" borderId="10" xfId="0" applyFont="1" applyFill="1" applyBorder="1" applyAlignment="1">
      <alignment horizontal="right"/>
    </xf>
    <xf numFmtId="0" fontId="3" fillId="4" borderId="11" xfId="0" applyFont="1" applyFill="1" applyBorder="1" applyAlignment="1">
      <alignment horizontal="right"/>
    </xf>
    <xf numFmtId="0" fontId="3" fillId="2" borderId="0" xfId="0" applyFont="1" applyFill="1" applyAlignment="1">
      <alignment horizontal="center" vertical="center"/>
    </xf>
    <xf numFmtId="0" fontId="12" fillId="6" borderId="3" xfId="0" applyFont="1" applyFill="1" applyBorder="1" applyAlignment="1">
      <alignment horizontal="left"/>
    </xf>
    <xf numFmtId="0" fontId="3" fillId="2" borderId="0" xfId="0" applyFont="1" applyFill="1" applyAlignment="1">
      <alignment horizontal="right"/>
    </xf>
    <xf numFmtId="0" fontId="3" fillId="2" borderId="21" xfId="0" applyFont="1" applyFill="1" applyBorder="1" applyAlignment="1">
      <alignment horizontal="right"/>
    </xf>
    <xf numFmtId="0" fontId="3" fillId="2" borderId="0" xfId="0" applyFont="1" applyFill="1" applyAlignment="1">
      <alignment horizontal="center" vertical="center"/>
    </xf>
    <xf numFmtId="0" fontId="3" fillId="2" borderId="0" xfId="0" applyFont="1" applyFill="1" applyAlignment="1">
      <alignment horizontal="right" vertical="center"/>
    </xf>
    <xf numFmtId="0" fontId="7" fillId="2" borderId="0" xfId="0" applyFont="1" applyFill="1" applyAlignment="1">
      <alignment vertical="center"/>
    </xf>
    <xf numFmtId="0" fontId="10" fillId="6" borderId="3" xfId="0" applyFont="1" applyFill="1" applyBorder="1" applyAlignment="1">
      <alignment horizontal="left" vertical="center"/>
    </xf>
    <xf numFmtId="0" fontId="13" fillId="6" borderId="3" xfId="0" applyFont="1" applyFill="1" applyBorder="1" applyAlignment="1">
      <alignment horizontal="left" vertical="center"/>
    </xf>
  </cellXfs>
  <cellStyles count="47">
    <cellStyle name="20% - Accent1" xfId="24" builtinId="30" customBuiltin="1"/>
    <cellStyle name="20% - Accent2" xfId="28" builtinId="34" customBuiltin="1"/>
    <cellStyle name="20% - Accent3" xfId="32" builtinId="38" customBuiltin="1"/>
    <cellStyle name="20% - Accent4" xfId="36" builtinId="42" customBuiltin="1"/>
    <cellStyle name="20% - Accent5" xfId="40" builtinId="46" customBuiltin="1"/>
    <cellStyle name="20% - Accent6" xfId="44" builtinId="50" customBuiltin="1"/>
    <cellStyle name="40% - Accent1" xfId="25" builtinId="31" customBuiltin="1"/>
    <cellStyle name="40% - Accent2" xfId="29" builtinId="35" customBuiltin="1"/>
    <cellStyle name="40% - Accent3" xfId="33" builtinId="39" customBuiltin="1"/>
    <cellStyle name="40% - Accent4" xfId="37" builtinId="43" customBuiltin="1"/>
    <cellStyle name="40% - Accent5" xfId="41" builtinId="47" customBuiltin="1"/>
    <cellStyle name="40% - Accent6" xfId="45" builtinId="51" customBuiltin="1"/>
    <cellStyle name="60% - Accent1" xfId="26" builtinId="32" customBuiltin="1"/>
    <cellStyle name="60% - Accent2" xfId="30" builtinId="36" customBuiltin="1"/>
    <cellStyle name="60% - Accent3" xfId="34" builtinId="40" customBuiltin="1"/>
    <cellStyle name="60% - Accent4" xfId="38" builtinId="44" customBuiltin="1"/>
    <cellStyle name="60% - Accent5" xfId="42" builtinId="48" customBuiltin="1"/>
    <cellStyle name="60% - Accent6" xfId="46" builtinId="52" customBuiltin="1"/>
    <cellStyle name="Accent1" xfId="23" builtinId="29" customBuiltin="1"/>
    <cellStyle name="Accent2" xfId="27" builtinId="33" customBuiltin="1"/>
    <cellStyle name="Accent3" xfId="31" builtinId="37" customBuiltin="1"/>
    <cellStyle name="Accent4" xfId="35" builtinId="41" customBuiltin="1"/>
    <cellStyle name="Accent5" xfId="39" builtinId="45" customBuiltin="1"/>
    <cellStyle name="Accent6" xfId="43" builtinId="49" customBuiltin="1"/>
    <cellStyle name="Bad" xfId="12" builtinId="27" customBuiltin="1"/>
    <cellStyle name="Calculation" xfId="16" builtinId="22" customBuiltin="1"/>
    <cellStyle name="Check Cell" xfId="18" builtinId="23" customBuiltin="1"/>
    <cellStyle name="Comma" xfId="1" builtinId="3" customBuiltin="1"/>
    <cellStyle name="Comma [0]" xfId="2" builtinId="6" customBuiltin="1"/>
    <cellStyle name="Currency" xfId="3" builtinId="4" customBuiltin="1"/>
    <cellStyle name="Currency [0]" xfId="4" builtinId="7" customBuiltin="1"/>
    <cellStyle name="Explanatory Text" xfId="21" builtinId="53" customBuiltin="1"/>
    <cellStyle name="Good" xfId="11" builtinId="26" customBuiltin="1"/>
    <cellStyle name="Heading 1" xfId="7" builtinId="16" customBuiltin="1"/>
    <cellStyle name="Heading 2" xfId="8" builtinId="17" customBuiltin="1"/>
    <cellStyle name="Heading 3" xfId="9" builtinId="18" customBuiltin="1"/>
    <cellStyle name="Heading 4" xfId="10" builtinId="19" customBuiltin="1"/>
    <cellStyle name="Input" xfId="14" builtinId="20" customBuiltin="1"/>
    <cellStyle name="Linked Cell" xfId="17" builtinId="24" customBuiltin="1"/>
    <cellStyle name="Neutral" xfId="13" builtinId="28" customBuiltin="1"/>
    <cellStyle name="Normal" xfId="0" builtinId="0" customBuiltin="1"/>
    <cellStyle name="Note" xfId="20" builtinId="10" customBuiltin="1"/>
    <cellStyle name="Output" xfId="15" builtinId="21" customBuiltin="1"/>
    <cellStyle name="Percent" xfId="5" builtinId="5" customBuiltin="1"/>
    <cellStyle name="Title" xfId="6" builtinId="15" customBuiltin="1"/>
    <cellStyle name="Total" xfId="22" builtinId="25" customBuiltin="1"/>
    <cellStyle name="Warning Text" xfId="19" builtinId="11" customBuiltin="1"/>
  </cellStyles>
  <dxfs count="209">
    <dxf>
      <font>
        <b val="0"/>
        <i val="0"/>
        <strike val="0"/>
        <condense val="0"/>
        <extend val="0"/>
        <outline val="0"/>
        <shadow val="0"/>
        <u val="none"/>
        <vertAlign val="baseline"/>
        <sz val="9"/>
        <color auto="1"/>
        <name val="Century Gothic"/>
        <scheme val="minor"/>
      </font>
      <numFmt numFmtId="0" formatCode="General"/>
      <fill>
        <patternFill patternType="solid">
          <fgColor indexed="64"/>
          <bgColor theme="6" tint="0.79998168889431442"/>
        </patternFill>
      </fill>
      <alignment horizontal="right" vertical="bottom" textRotation="0" wrapText="0" indent="0" justifyLastLine="0" shrinkToFit="0" readingOrder="0"/>
      <border diagonalUp="0" diagonalDown="0">
        <left style="thin">
          <color theme="0" tint="-0.24994659260841701"/>
        </left>
        <right/>
        <top style="thin">
          <color theme="0" tint="-0.24994659260841701"/>
        </top>
        <bottom style="thin">
          <color theme="0" tint="-0.24994659260841701"/>
        </bottom>
        <vertical/>
        <horizontal/>
      </border>
    </dxf>
    <dxf>
      <font>
        <b val="0"/>
        <i val="0"/>
        <strike val="0"/>
        <condense val="0"/>
        <extend val="0"/>
        <outline val="0"/>
        <shadow val="0"/>
        <u val="none"/>
        <vertAlign val="baseline"/>
        <sz val="9"/>
        <color auto="1"/>
        <name val="Century Gothic"/>
        <scheme val="minor"/>
      </font>
      <numFmt numFmtId="0" formatCode="General"/>
      <fill>
        <patternFill patternType="none">
          <fgColor indexed="64"/>
          <bgColor indexed="65"/>
        </patternFill>
      </fill>
      <alignment horizontal="right" vertical="bottom" textRotation="0" wrapText="0" indent="0" justifyLastLine="0" shrinkToFit="0" readingOrder="0"/>
      <border diagonalUp="0" diagonalDown="0">
        <left style="thin">
          <color theme="0" tint="-0.24994659260841701"/>
        </left>
        <right style="thin">
          <color theme="0" tint="-0.24994659260841701"/>
        </right>
        <top style="thin">
          <color theme="0" tint="-0.24994659260841701"/>
        </top>
        <bottom style="thin">
          <color theme="0" tint="-0.24994659260841701"/>
        </bottom>
        <vertical/>
        <horizontal/>
      </border>
    </dxf>
    <dxf>
      <font>
        <b val="0"/>
        <i val="0"/>
        <strike val="0"/>
        <condense val="0"/>
        <extend val="0"/>
        <outline val="0"/>
        <shadow val="0"/>
        <u val="none"/>
        <vertAlign val="baseline"/>
        <sz val="9"/>
        <color auto="1"/>
        <name val="Century Gothic"/>
        <scheme val="minor"/>
      </font>
      <numFmt numFmtId="0" formatCode="General"/>
      <fill>
        <patternFill patternType="solid">
          <fgColor indexed="64"/>
          <bgColor theme="6" tint="0.79998168889431442"/>
        </patternFill>
      </fill>
      <alignment horizontal="right" vertical="bottom" textRotation="0" wrapText="0" indent="0" justifyLastLine="0" shrinkToFit="0" readingOrder="0"/>
      <border diagonalUp="0" diagonalDown="0">
        <left style="thin">
          <color theme="0" tint="-0.24994659260841701"/>
        </left>
        <right style="thin">
          <color theme="0" tint="-0.24994659260841701"/>
        </right>
        <top style="thin">
          <color theme="0" tint="-0.24994659260841701"/>
        </top>
        <bottom style="thin">
          <color theme="0" tint="-0.24994659260841701"/>
        </bottom>
        <vertical/>
        <horizontal/>
      </border>
    </dxf>
    <dxf>
      <font>
        <b val="0"/>
        <i val="0"/>
        <strike val="0"/>
        <condense val="0"/>
        <extend val="0"/>
        <outline val="0"/>
        <shadow val="0"/>
        <u val="none"/>
        <vertAlign val="baseline"/>
        <sz val="9"/>
        <color auto="1"/>
        <name val="Century Gothic"/>
        <scheme val="minor"/>
      </font>
      <numFmt numFmtId="0" formatCode="General"/>
      <fill>
        <patternFill patternType="none">
          <fgColor indexed="64"/>
          <bgColor indexed="65"/>
        </patternFill>
      </fill>
      <alignment horizontal="right" vertical="bottom" textRotation="0" wrapText="0" indent="0" justifyLastLine="0" shrinkToFit="0" readingOrder="0"/>
      <border diagonalUp="0" diagonalDown="0">
        <left style="thin">
          <color theme="0" tint="-0.24994659260841701"/>
        </left>
        <right style="thin">
          <color theme="0" tint="-0.24994659260841701"/>
        </right>
        <top style="thin">
          <color theme="0" tint="-0.24994659260841701"/>
        </top>
        <bottom style="thin">
          <color theme="0" tint="-0.24994659260841701"/>
        </bottom>
        <vertical/>
        <horizontal/>
      </border>
    </dxf>
    <dxf>
      <font>
        <b val="0"/>
        <i val="0"/>
        <strike val="0"/>
        <condense val="0"/>
        <extend val="0"/>
        <outline val="0"/>
        <shadow val="0"/>
        <u val="none"/>
        <vertAlign val="baseline"/>
        <sz val="9"/>
        <color auto="1"/>
        <name val="Century Gothic"/>
        <scheme val="minor"/>
      </font>
      <numFmt numFmtId="0" formatCode="General"/>
      <fill>
        <patternFill patternType="solid">
          <fgColor indexed="64"/>
          <bgColor theme="6" tint="0.79998168889431442"/>
        </patternFill>
      </fill>
      <alignment horizontal="right" vertical="bottom" textRotation="0" wrapText="0" indent="0" justifyLastLine="0" shrinkToFit="0" readingOrder="0"/>
      <border diagonalUp="0" diagonalDown="0">
        <left style="thin">
          <color theme="0" tint="-0.24994659260841701"/>
        </left>
        <right style="thin">
          <color theme="0" tint="-0.24994659260841701"/>
        </right>
        <top style="thin">
          <color theme="0" tint="-0.24994659260841701"/>
        </top>
        <bottom style="thin">
          <color theme="0" tint="-0.24994659260841701"/>
        </bottom>
        <vertical/>
        <horizontal/>
      </border>
    </dxf>
    <dxf>
      <font>
        <b val="0"/>
        <i val="0"/>
        <strike val="0"/>
        <condense val="0"/>
        <extend val="0"/>
        <outline val="0"/>
        <shadow val="0"/>
        <u val="none"/>
        <vertAlign val="baseline"/>
        <sz val="9"/>
        <color auto="1"/>
        <name val="Century Gothic"/>
        <scheme val="minor"/>
      </font>
      <numFmt numFmtId="0" formatCode="General"/>
      <fill>
        <patternFill patternType="none">
          <fgColor indexed="64"/>
          <bgColor indexed="65"/>
        </patternFill>
      </fill>
      <alignment horizontal="right" vertical="bottom" textRotation="0" wrapText="0" indent="0" justifyLastLine="0" shrinkToFit="0" readingOrder="0"/>
      <border diagonalUp="0" diagonalDown="0">
        <left style="thin">
          <color theme="0" tint="-0.24994659260841701"/>
        </left>
        <right style="thin">
          <color theme="0" tint="-0.24994659260841701"/>
        </right>
        <top style="thin">
          <color theme="0" tint="-0.24994659260841701"/>
        </top>
        <bottom style="thin">
          <color theme="0" tint="-0.24994659260841701"/>
        </bottom>
        <vertical/>
        <horizontal/>
      </border>
    </dxf>
    <dxf>
      <font>
        <b val="0"/>
        <i val="0"/>
        <strike val="0"/>
        <condense val="0"/>
        <extend val="0"/>
        <outline val="0"/>
        <shadow val="0"/>
        <u val="none"/>
        <vertAlign val="baseline"/>
        <sz val="9"/>
        <color auto="1"/>
        <name val="Century Gothic"/>
        <scheme val="minor"/>
      </font>
      <numFmt numFmtId="0" formatCode="General"/>
      <fill>
        <patternFill patternType="solid">
          <fgColor indexed="64"/>
          <bgColor theme="6" tint="0.79998168889431442"/>
        </patternFill>
      </fill>
      <alignment horizontal="right" vertical="bottom" textRotation="0" wrapText="0" indent="0" justifyLastLine="0" shrinkToFit="0" readingOrder="0"/>
      <border diagonalUp="0" diagonalDown="0">
        <left style="thin">
          <color theme="0" tint="-0.24994659260841701"/>
        </left>
        <right style="thin">
          <color theme="0" tint="-0.24994659260841701"/>
        </right>
        <top style="thin">
          <color theme="0" tint="-0.24994659260841701"/>
        </top>
        <bottom style="thin">
          <color theme="0" tint="-0.24994659260841701"/>
        </bottom>
        <vertical/>
        <horizontal/>
      </border>
    </dxf>
    <dxf>
      <font>
        <b val="0"/>
        <i val="0"/>
        <strike val="0"/>
        <condense val="0"/>
        <extend val="0"/>
        <outline val="0"/>
        <shadow val="0"/>
        <u val="none"/>
        <vertAlign val="baseline"/>
        <sz val="9"/>
        <color auto="1"/>
        <name val="Century Gothic"/>
        <family val="2"/>
        <scheme val="minor"/>
      </font>
      <alignment horizontal="right" vertical="bottom" textRotation="0" wrapText="0" indent="0" justifyLastLine="0" shrinkToFit="0" readingOrder="0"/>
      <border diagonalUp="0" diagonalDown="0" outline="0">
        <left style="thin">
          <color theme="0" tint="-0.24994659260841701"/>
        </left>
        <right style="thin">
          <color theme="0" tint="-0.24994659260841701"/>
        </right>
        <top style="thin">
          <color theme="0" tint="-0.24994659260841701"/>
        </top>
        <bottom/>
      </border>
    </dxf>
    <dxf>
      <font>
        <b val="0"/>
        <i val="0"/>
        <strike val="0"/>
        <condense val="0"/>
        <extend val="0"/>
        <outline val="0"/>
        <shadow val="0"/>
        <u val="none"/>
        <vertAlign val="baseline"/>
        <sz val="9"/>
        <color auto="1"/>
        <name val="Century Gothic"/>
        <scheme val="minor"/>
      </font>
      <numFmt numFmtId="0" formatCode="General"/>
      <fill>
        <patternFill patternType="none">
          <fgColor indexed="64"/>
          <bgColor indexed="65"/>
        </patternFill>
      </fill>
      <alignment horizontal="right" vertical="bottom" textRotation="0" wrapText="0" indent="0" justifyLastLine="0" shrinkToFit="0" readingOrder="0"/>
      <border diagonalUp="0" diagonalDown="0">
        <left style="thin">
          <color theme="0" tint="-0.24994659260841701"/>
        </left>
        <right style="thin">
          <color theme="0" tint="-0.24994659260841701"/>
        </right>
        <top style="thin">
          <color theme="0" tint="-0.24994659260841701"/>
        </top>
        <bottom style="thin">
          <color theme="0" tint="-0.24994659260841701"/>
        </bottom>
        <vertical/>
        <horizontal/>
      </border>
    </dxf>
    <dxf>
      <font>
        <b val="0"/>
        <i val="0"/>
        <strike val="0"/>
        <condense val="0"/>
        <extend val="0"/>
        <outline val="0"/>
        <shadow val="0"/>
        <u val="none"/>
        <vertAlign val="baseline"/>
        <sz val="9"/>
        <color auto="1"/>
        <name val="Century Gothic"/>
        <scheme val="minor"/>
      </font>
      <numFmt numFmtId="0" formatCode="General"/>
      <fill>
        <patternFill patternType="solid">
          <fgColor indexed="64"/>
          <bgColor theme="6" tint="0.79998168889431442"/>
        </patternFill>
      </fill>
      <alignment horizontal="right" vertical="bottom" textRotation="0" wrapText="0" indent="0" justifyLastLine="0" shrinkToFit="0" readingOrder="0"/>
      <border diagonalUp="0" diagonalDown="0">
        <left style="thin">
          <color theme="0" tint="-0.24994659260841701"/>
        </left>
        <right style="thin">
          <color theme="0" tint="-0.24994659260841701"/>
        </right>
        <top style="thin">
          <color theme="0" tint="-0.24994659260841701"/>
        </top>
        <bottom style="thin">
          <color theme="0" tint="-0.24994659260841701"/>
        </bottom>
        <vertical/>
        <horizontal/>
      </border>
    </dxf>
    <dxf>
      <font>
        <b val="0"/>
        <i val="0"/>
        <strike val="0"/>
        <condense val="0"/>
        <extend val="0"/>
        <outline val="0"/>
        <shadow val="0"/>
        <u val="none"/>
        <vertAlign val="baseline"/>
        <sz val="9"/>
        <color auto="1"/>
        <name val="Century Gothic"/>
        <scheme val="minor"/>
      </font>
      <numFmt numFmtId="0" formatCode="General"/>
      <fill>
        <patternFill patternType="none">
          <fgColor indexed="64"/>
          <bgColor indexed="65"/>
        </patternFill>
      </fill>
      <alignment horizontal="right" vertical="bottom" textRotation="0" wrapText="0" indent="0" justifyLastLine="0" shrinkToFit="0" readingOrder="0"/>
      <border diagonalUp="0" diagonalDown="0">
        <left style="thin">
          <color theme="0" tint="-0.24994659260841701"/>
        </left>
        <right style="thin">
          <color theme="0" tint="-0.24994659260841701"/>
        </right>
        <top style="thin">
          <color theme="0" tint="-0.24994659260841701"/>
        </top>
        <bottom style="thin">
          <color theme="0" tint="-0.24994659260841701"/>
        </bottom>
        <vertical/>
        <horizontal/>
      </border>
    </dxf>
    <dxf>
      <font>
        <b/>
        <i val="0"/>
        <strike val="0"/>
        <condense val="0"/>
        <extend val="0"/>
        <outline val="0"/>
        <shadow val="0"/>
        <u val="none"/>
        <vertAlign val="baseline"/>
        <sz val="9"/>
        <color auto="1"/>
        <name val="Century Gothic"/>
        <scheme val="minor"/>
      </font>
      <fill>
        <patternFill patternType="solid">
          <fgColor indexed="64"/>
          <bgColor theme="0" tint="-4.9989318521683403E-2"/>
        </patternFill>
      </fill>
      <alignment horizontal="left" vertical="bottom" textRotation="0" wrapText="0" indent="0" justifyLastLine="0" shrinkToFit="0" readingOrder="0"/>
      <border diagonalUp="0" diagonalDown="0" outline="0">
        <left/>
        <right style="thin">
          <color theme="0" tint="-0.24994659260841701"/>
        </right>
        <top style="thin">
          <color theme="0" tint="-0.24994659260841701"/>
        </top>
        <bottom/>
      </border>
    </dxf>
    <dxf>
      <font>
        <b val="0"/>
        <i val="0"/>
        <strike val="0"/>
        <condense val="0"/>
        <extend val="0"/>
        <outline val="0"/>
        <shadow val="0"/>
        <u val="none"/>
        <vertAlign val="baseline"/>
        <sz val="9"/>
        <color auto="1"/>
        <name val="Century Gothic"/>
        <scheme val="minor"/>
      </font>
      <fill>
        <patternFill patternType="solid">
          <fgColor indexed="64"/>
          <bgColor theme="0" tint="-4.9989318521683403E-2"/>
        </patternFill>
      </fill>
      <alignment horizontal="left" vertical="bottom" textRotation="0" wrapText="0" indent="0" justifyLastLine="0" shrinkToFit="0" readingOrder="0"/>
      <border diagonalUp="0" diagonalDown="0">
        <left/>
        <right style="thin">
          <color theme="0" tint="-0.24994659260841701"/>
        </right>
        <top style="thin">
          <color theme="0" tint="-0.24994659260841701"/>
        </top>
        <bottom style="thin">
          <color theme="0" tint="-0.24994659260841701"/>
        </bottom>
        <vertical/>
        <horizontal/>
      </border>
    </dxf>
    <dxf>
      <border outline="0">
        <top style="thin">
          <color theme="0" tint="-0.24994659260841701"/>
        </top>
      </border>
    </dxf>
    <dxf>
      <border outline="0">
        <left style="thin">
          <color theme="0" tint="-0.24994659260841701"/>
        </left>
        <right style="thin">
          <color theme="0" tint="-0.24994659260841701"/>
        </right>
        <top style="thin">
          <color theme="0" tint="-0.24994659260841701"/>
        </top>
        <bottom style="thin">
          <color theme="0" tint="-0.24994659260841701"/>
        </bottom>
      </border>
    </dxf>
    <dxf>
      <border outline="0">
        <bottom style="thin">
          <color theme="0" tint="-0.24994659260841701"/>
        </bottom>
      </border>
    </dxf>
    <dxf>
      <font>
        <b/>
        <i val="0"/>
        <strike val="0"/>
        <condense val="0"/>
        <extend val="0"/>
        <outline val="0"/>
        <shadow val="0"/>
        <u val="none"/>
        <vertAlign val="baseline"/>
        <sz val="9"/>
        <color auto="1"/>
        <name val="Century Gothic"/>
        <scheme val="major"/>
      </font>
      <numFmt numFmtId="0" formatCode="General"/>
      <fill>
        <patternFill patternType="solid">
          <fgColor indexed="64"/>
          <bgColor theme="6" tint="0.59999389629810485"/>
        </patternFill>
      </fill>
      <alignment horizontal="center" vertical="bottom" textRotation="0" wrapText="0" indent="0" justifyLastLine="0" shrinkToFit="0" readingOrder="0"/>
      <border diagonalUp="0" diagonalDown="0" outline="0">
        <left style="thin">
          <color theme="0" tint="-0.24994659260841701"/>
        </left>
        <right style="thin">
          <color theme="0" tint="-0.24994659260841701"/>
        </right>
        <top/>
        <bottom/>
      </border>
    </dxf>
    <dxf>
      <font>
        <b val="0"/>
        <i val="0"/>
        <strike val="0"/>
        <condense val="0"/>
        <extend val="0"/>
        <outline val="0"/>
        <shadow val="0"/>
        <u val="none"/>
        <vertAlign val="baseline"/>
        <sz val="9"/>
        <color auto="1"/>
        <name val="Century Gothic"/>
        <scheme val="minor"/>
      </font>
      <numFmt numFmtId="0" formatCode="General"/>
      <fill>
        <patternFill patternType="solid">
          <fgColor indexed="64"/>
          <bgColor theme="6" tint="0.79998168889431442"/>
        </patternFill>
      </fill>
      <alignment horizontal="right" vertical="bottom" textRotation="0" wrapText="0" indent="0" justifyLastLine="0" shrinkToFit="0" readingOrder="0"/>
      <border diagonalUp="0" diagonalDown="0">
        <left style="thin">
          <color theme="0" tint="-0.24994659260841701"/>
        </left>
        <right/>
        <top style="thin">
          <color theme="0" tint="-0.24994659260841701"/>
        </top>
        <bottom style="thin">
          <color theme="0" tint="-0.24994659260841701"/>
        </bottom>
        <vertical/>
        <horizontal/>
      </border>
    </dxf>
    <dxf>
      <font>
        <b val="0"/>
        <i val="0"/>
        <strike val="0"/>
        <condense val="0"/>
        <extend val="0"/>
        <outline val="0"/>
        <shadow val="0"/>
        <u val="none"/>
        <vertAlign val="baseline"/>
        <sz val="9"/>
        <color auto="1"/>
        <name val="Century Gothic"/>
        <scheme val="minor"/>
      </font>
      <numFmt numFmtId="0" formatCode="General"/>
      <fill>
        <patternFill patternType="none">
          <fgColor indexed="64"/>
          <bgColor indexed="65"/>
        </patternFill>
      </fill>
      <alignment horizontal="right" vertical="bottom" textRotation="0" wrapText="0" indent="0" justifyLastLine="0" shrinkToFit="0" readingOrder="0"/>
      <border diagonalUp="0" diagonalDown="0">
        <left style="thin">
          <color theme="0" tint="-0.24994659260841701"/>
        </left>
        <right style="thin">
          <color theme="0" tint="-0.24994659260841701"/>
        </right>
        <top style="thin">
          <color theme="0" tint="-0.24994659260841701"/>
        </top>
        <bottom style="thin">
          <color theme="0" tint="-0.24994659260841701"/>
        </bottom>
        <vertical/>
        <horizontal/>
      </border>
    </dxf>
    <dxf>
      <font>
        <b val="0"/>
        <i val="0"/>
        <strike val="0"/>
        <condense val="0"/>
        <extend val="0"/>
        <outline val="0"/>
        <shadow val="0"/>
        <u val="none"/>
        <vertAlign val="baseline"/>
        <sz val="9"/>
        <color auto="1"/>
        <name val="Century Gothic"/>
        <scheme val="minor"/>
      </font>
      <numFmt numFmtId="0" formatCode="General"/>
      <fill>
        <patternFill patternType="solid">
          <fgColor indexed="64"/>
          <bgColor theme="6" tint="0.79998168889431442"/>
        </patternFill>
      </fill>
      <alignment horizontal="right" vertical="bottom" textRotation="0" wrapText="0" indent="0" justifyLastLine="0" shrinkToFit="0" readingOrder="0"/>
      <border diagonalUp="0" diagonalDown="0">
        <left style="thin">
          <color theme="0" tint="-0.24994659260841701"/>
        </left>
        <right style="thin">
          <color theme="0" tint="-0.24994659260841701"/>
        </right>
        <top style="thin">
          <color theme="0" tint="-0.24994659260841701"/>
        </top>
        <bottom style="thin">
          <color theme="0" tint="-0.24994659260841701"/>
        </bottom>
        <vertical/>
        <horizontal/>
      </border>
    </dxf>
    <dxf>
      <font>
        <b val="0"/>
        <i val="0"/>
        <strike val="0"/>
        <condense val="0"/>
        <extend val="0"/>
        <outline val="0"/>
        <shadow val="0"/>
        <u val="none"/>
        <vertAlign val="baseline"/>
        <sz val="9"/>
        <color auto="1"/>
        <name val="Century Gothic"/>
        <scheme val="minor"/>
      </font>
      <numFmt numFmtId="0" formatCode="General"/>
      <fill>
        <patternFill patternType="none">
          <fgColor indexed="64"/>
          <bgColor indexed="65"/>
        </patternFill>
      </fill>
      <alignment horizontal="right" vertical="bottom" textRotation="0" wrapText="0" indent="0" justifyLastLine="0" shrinkToFit="0" readingOrder="0"/>
      <border diagonalUp="0" diagonalDown="0">
        <left style="thin">
          <color theme="0" tint="-0.24994659260841701"/>
        </left>
        <right style="thin">
          <color theme="0" tint="-0.24994659260841701"/>
        </right>
        <top style="thin">
          <color theme="0" tint="-0.24994659260841701"/>
        </top>
        <bottom style="thin">
          <color theme="0" tint="-0.24994659260841701"/>
        </bottom>
        <vertical/>
        <horizontal/>
      </border>
    </dxf>
    <dxf>
      <font>
        <b val="0"/>
        <i val="0"/>
        <strike val="0"/>
        <condense val="0"/>
        <extend val="0"/>
        <outline val="0"/>
        <shadow val="0"/>
        <u val="none"/>
        <vertAlign val="baseline"/>
        <sz val="9"/>
        <color auto="1"/>
        <name val="Century Gothic"/>
        <scheme val="minor"/>
      </font>
      <numFmt numFmtId="0" formatCode="General"/>
      <fill>
        <patternFill patternType="solid">
          <fgColor indexed="64"/>
          <bgColor theme="6" tint="0.79998168889431442"/>
        </patternFill>
      </fill>
      <alignment horizontal="right" vertical="bottom" textRotation="0" wrapText="0" indent="0" justifyLastLine="0" shrinkToFit="0" readingOrder="0"/>
      <border diagonalUp="0" diagonalDown="0">
        <left style="thin">
          <color theme="0" tint="-0.24994659260841701"/>
        </left>
        <right style="thin">
          <color theme="0" tint="-0.24994659260841701"/>
        </right>
        <top style="thin">
          <color theme="0" tint="-0.24994659260841701"/>
        </top>
        <bottom style="thin">
          <color theme="0" tint="-0.24994659260841701"/>
        </bottom>
        <vertical/>
        <horizontal/>
      </border>
    </dxf>
    <dxf>
      <font>
        <b val="0"/>
        <i val="0"/>
        <strike val="0"/>
        <condense val="0"/>
        <extend val="0"/>
        <outline val="0"/>
        <shadow val="0"/>
        <u val="none"/>
        <vertAlign val="baseline"/>
        <sz val="9"/>
        <color auto="1"/>
        <name val="Century Gothic"/>
        <scheme val="minor"/>
      </font>
      <numFmt numFmtId="0" formatCode="General"/>
      <fill>
        <patternFill patternType="none">
          <fgColor indexed="64"/>
          <bgColor indexed="65"/>
        </patternFill>
      </fill>
      <alignment horizontal="right" vertical="bottom" textRotation="0" wrapText="0" indent="0" justifyLastLine="0" shrinkToFit="0" readingOrder="0"/>
      <border diagonalUp="0" diagonalDown="0">
        <left style="thin">
          <color theme="0" tint="-0.24994659260841701"/>
        </left>
        <right style="thin">
          <color theme="0" tint="-0.24994659260841701"/>
        </right>
        <top style="thin">
          <color theme="0" tint="-0.24994659260841701"/>
        </top>
        <bottom style="thin">
          <color theme="0" tint="-0.24994659260841701"/>
        </bottom>
        <vertical/>
        <horizontal/>
      </border>
    </dxf>
    <dxf>
      <font>
        <b val="0"/>
        <i val="0"/>
        <strike val="0"/>
        <condense val="0"/>
        <extend val="0"/>
        <outline val="0"/>
        <shadow val="0"/>
        <u val="none"/>
        <vertAlign val="baseline"/>
        <sz val="9"/>
        <color auto="1"/>
        <name val="Century Gothic"/>
        <scheme val="minor"/>
      </font>
      <numFmt numFmtId="0" formatCode="General"/>
      <fill>
        <patternFill patternType="solid">
          <fgColor indexed="64"/>
          <bgColor theme="6" tint="0.79998168889431442"/>
        </patternFill>
      </fill>
      <alignment horizontal="right" vertical="bottom" textRotation="0" wrapText="0" indent="0" justifyLastLine="0" shrinkToFit="0" readingOrder="0"/>
      <border diagonalUp="0" diagonalDown="0">
        <left style="thin">
          <color theme="0" tint="-0.24994659260841701"/>
        </left>
        <right style="thin">
          <color theme="0" tint="-0.24994659260841701"/>
        </right>
        <top style="thin">
          <color theme="0" tint="-0.24994659260841701"/>
        </top>
        <bottom style="thin">
          <color theme="0" tint="-0.24994659260841701"/>
        </bottom>
        <vertical/>
        <horizontal/>
      </border>
    </dxf>
    <dxf>
      <font>
        <b val="0"/>
        <i val="0"/>
        <strike val="0"/>
        <condense val="0"/>
        <extend val="0"/>
        <outline val="0"/>
        <shadow val="0"/>
        <u val="none"/>
        <vertAlign val="baseline"/>
        <sz val="9"/>
        <color auto="1"/>
        <name val="Century Gothic"/>
        <scheme val="minor"/>
      </font>
      <numFmt numFmtId="0" formatCode="General"/>
      <fill>
        <patternFill patternType="none">
          <fgColor indexed="64"/>
          <bgColor indexed="65"/>
        </patternFill>
      </fill>
      <alignment horizontal="right" vertical="bottom" textRotation="0" wrapText="0" indent="0" justifyLastLine="0" shrinkToFit="0" readingOrder="0"/>
      <border diagonalUp="0" diagonalDown="0">
        <left style="thin">
          <color theme="0" tint="-0.24994659260841701"/>
        </left>
        <right style="thin">
          <color theme="0" tint="-0.24994659260841701"/>
        </right>
        <top style="thin">
          <color theme="0" tint="-0.24994659260841701"/>
        </top>
        <bottom style="thin">
          <color theme="0" tint="-0.24994659260841701"/>
        </bottom>
        <vertical/>
        <horizontal/>
      </border>
    </dxf>
    <dxf>
      <font>
        <b val="0"/>
        <i val="0"/>
        <strike val="0"/>
        <condense val="0"/>
        <extend val="0"/>
        <outline val="0"/>
        <shadow val="0"/>
        <u val="none"/>
        <vertAlign val="baseline"/>
        <sz val="9"/>
        <color auto="1"/>
        <name val="Century Gothic"/>
        <scheme val="minor"/>
      </font>
      <numFmt numFmtId="0" formatCode="General"/>
      <fill>
        <patternFill patternType="solid">
          <fgColor indexed="64"/>
          <bgColor theme="6" tint="0.79998168889431442"/>
        </patternFill>
      </fill>
      <alignment horizontal="right" vertical="bottom" textRotation="0" wrapText="0" indent="0" justifyLastLine="0" shrinkToFit="0" readingOrder="0"/>
      <border diagonalUp="0" diagonalDown="0">
        <left style="thin">
          <color theme="0" tint="-0.24994659260841701"/>
        </left>
        <right style="thin">
          <color theme="0" tint="-0.24994659260841701"/>
        </right>
        <top style="thin">
          <color theme="0" tint="-0.24994659260841701"/>
        </top>
        <bottom style="thin">
          <color theme="0" tint="-0.24994659260841701"/>
        </bottom>
        <vertical/>
        <horizontal/>
      </border>
    </dxf>
    <dxf>
      <font>
        <b val="0"/>
        <i val="0"/>
        <strike val="0"/>
        <condense val="0"/>
        <extend val="0"/>
        <outline val="0"/>
        <shadow val="0"/>
        <u val="none"/>
        <vertAlign val="baseline"/>
        <sz val="9"/>
        <color auto="1"/>
        <name val="Century Gothic"/>
        <scheme val="minor"/>
      </font>
      <numFmt numFmtId="0" formatCode="General"/>
      <fill>
        <patternFill patternType="none">
          <fgColor indexed="64"/>
          <bgColor indexed="65"/>
        </patternFill>
      </fill>
      <alignment horizontal="right" vertical="bottom" textRotation="0" wrapText="0" indent="0" justifyLastLine="0" shrinkToFit="0" readingOrder="0"/>
      <border diagonalUp="0" diagonalDown="0">
        <left style="thin">
          <color theme="0" tint="-0.24994659260841701"/>
        </left>
        <right style="thin">
          <color theme="0" tint="-0.24994659260841701"/>
        </right>
        <top style="thin">
          <color theme="0" tint="-0.24994659260841701"/>
        </top>
        <bottom style="thin">
          <color theme="0" tint="-0.24994659260841701"/>
        </bottom>
        <vertical/>
        <horizontal/>
      </border>
    </dxf>
    <dxf>
      <font>
        <b/>
        <i val="0"/>
        <strike val="0"/>
        <condense val="0"/>
        <extend val="0"/>
        <outline val="0"/>
        <shadow val="0"/>
        <u val="none"/>
        <vertAlign val="baseline"/>
        <sz val="9"/>
        <color auto="1"/>
        <name val="Century Gothic"/>
        <scheme val="minor"/>
      </font>
      <fill>
        <patternFill patternType="solid">
          <fgColor indexed="64"/>
          <bgColor theme="0" tint="-4.9989318521683403E-2"/>
        </patternFill>
      </fill>
      <alignment horizontal="left" vertical="bottom" textRotation="0" wrapText="0" indent="0" justifyLastLine="0" shrinkToFit="0" readingOrder="0"/>
      <border diagonalUp="0" diagonalDown="0" outline="0">
        <left/>
        <right style="thin">
          <color theme="0" tint="-0.24994659260841701"/>
        </right>
        <top style="thin">
          <color theme="0" tint="-0.24994659260841701"/>
        </top>
        <bottom/>
      </border>
    </dxf>
    <dxf>
      <font>
        <b val="0"/>
        <i val="0"/>
        <strike val="0"/>
        <condense val="0"/>
        <extend val="0"/>
        <outline val="0"/>
        <shadow val="0"/>
        <u val="none"/>
        <vertAlign val="baseline"/>
        <sz val="9"/>
        <color auto="1"/>
        <name val="Century Gothic"/>
        <scheme val="minor"/>
      </font>
      <fill>
        <patternFill patternType="solid">
          <fgColor indexed="64"/>
          <bgColor theme="0" tint="-4.9989318521683403E-2"/>
        </patternFill>
      </fill>
      <alignment horizontal="left" vertical="bottom" textRotation="0" wrapText="0" indent="0" justifyLastLine="0" shrinkToFit="0" readingOrder="0"/>
      <border diagonalUp="0" diagonalDown="0">
        <left/>
        <right style="thin">
          <color theme="0" tint="-0.24994659260841701"/>
        </right>
        <top style="thin">
          <color theme="0" tint="-0.24994659260841701"/>
        </top>
        <bottom style="thin">
          <color theme="0" tint="-0.24994659260841701"/>
        </bottom>
        <vertical/>
        <horizontal/>
      </border>
    </dxf>
    <dxf>
      <border outline="0">
        <top style="thin">
          <color theme="0" tint="-0.24994659260841701"/>
        </top>
      </border>
    </dxf>
    <dxf>
      <border outline="0">
        <left style="thin">
          <color theme="0" tint="-0.24994659260841701"/>
        </left>
        <right style="thin">
          <color theme="0" tint="-0.24994659260841701"/>
        </right>
        <top style="thin">
          <color theme="0" tint="-0.24994659260841701"/>
        </top>
        <bottom style="thin">
          <color theme="0" tint="-0.24994659260841701"/>
        </bottom>
      </border>
    </dxf>
    <dxf>
      <border outline="0">
        <bottom style="thin">
          <color theme="0" tint="-0.24994659260841701"/>
        </bottom>
      </border>
    </dxf>
    <dxf>
      <font>
        <b/>
        <i val="0"/>
        <strike val="0"/>
        <condense val="0"/>
        <extend val="0"/>
        <outline val="0"/>
        <shadow val="0"/>
        <u val="none"/>
        <vertAlign val="baseline"/>
        <sz val="9"/>
        <color auto="1"/>
        <name val="Century Gothic"/>
        <scheme val="major"/>
      </font>
      <numFmt numFmtId="0" formatCode="General"/>
      <fill>
        <patternFill patternType="solid">
          <fgColor indexed="64"/>
          <bgColor theme="6" tint="0.59999389629810485"/>
        </patternFill>
      </fill>
      <alignment horizontal="center" vertical="bottom" textRotation="0" wrapText="0" indent="0" justifyLastLine="0" shrinkToFit="0" readingOrder="0"/>
      <border diagonalUp="0" diagonalDown="0" outline="0">
        <left style="thin">
          <color theme="0" tint="-0.24994659260841701"/>
        </left>
        <right style="thin">
          <color theme="0" tint="-0.24994659260841701"/>
        </right>
        <top/>
        <bottom/>
      </border>
    </dxf>
    <dxf>
      <font>
        <b val="0"/>
        <i val="0"/>
        <strike val="0"/>
        <condense val="0"/>
        <extend val="0"/>
        <outline val="0"/>
        <shadow val="0"/>
        <u val="none"/>
        <vertAlign val="baseline"/>
        <sz val="9"/>
        <color auto="1"/>
        <name val="Century Gothic"/>
        <scheme val="minor"/>
      </font>
      <numFmt numFmtId="0" formatCode="General"/>
      <fill>
        <patternFill patternType="solid">
          <fgColor indexed="64"/>
          <bgColor theme="6" tint="0.79998168889431442"/>
        </patternFill>
      </fill>
      <alignment horizontal="right" vertical="bottom" textRotation="0" wrapText="0" indent="0" justifyLastLine="0" shrinkToFit="0" readingOrder="0"/>
      <border diagonalUp="0" diagonalDown="0">
        <left style="thin">
          <color theme="0" tint="-0.24994659260841701"/>
        </left>
        <right/>
        <top style="thin">
          <color theme="0" tint="-0.24994659260841701"/>
        </top>
        <bottom style="thin">
          <color theme="0" tint="-0.24994659260841701"/>
        </bottom>
        <vertical/>
        <horizontal/>
      </border>
    </dxf>
    <dxf>
      <font>
        <b val="0"/>
        <i val="0"/>
        <strike val="0"/>
        <condense val="0"/>
        <extend val="0"/>
        <outline val="0"/>
        <shadow val="0"/>
        <u val="none"/>
        <vertAlign val="baseline"/>
        <sz val="9"/>
        <color auto="1"/>
        <name val="Century Gothic"/>
        <scheme val="minor"/>
      </font>
      <numFmt numFmtId="0" formatCode="General"/>
      <fill>
        <patternFill patternType="none">
          <fgColor indexed="64"/>
          <bgColor indexed="65"/>
        </patternFill>
      </fill>
      <alignment horizontal="right" vertical="bottom" textRotation="0" wrapText="0" indent="0" justifyLastLine="0" shrinkToFit="0" readingOrder="0"/>
      <border diagonalUp="0" diagonalDown="0">
        <left style="thin">
          <color theme="0" tint="-0.24994659260841701"/>
        </left>
        <right style="thin">
          <color theme="0" tint="-0.24994659260841701"/>
        </right>
        <top style="thin">
          <color theme="0" tint="-0.24994659260841701"/>
        </top>
        <bottom style="thin">
          <color theme="0" tint="-0.24994659260841701"/>
        </bottom>
        <vertical/>
        <horizontal/>
      </border>
    </dxf>
    <dxf>
      <font>
        <b val="0"/>
        <i val="0"/>
        <strike val="0"/>
        <condense val="0"/>
        <extend val="0"/>
        <outline val="0"/>
        <shadow val="0"/>
        <u val="none"/>
        <vertAlign val="baseline"/>
        <sz val="9"/>
        <color auto="1"/>
        <name val="Century Gothic"/>
        <scheme val="minor"/>
      </font>
      <numFmt numFmtId="0" formatCode="General"/>
      <fill>
        <patternFill patternType="solid">
          <fgColor indexed="64"/>
          <bgColor theme="6" tint="0.79998168889431442"/>
        </patternFill>
      </fill>
      <alignment horizontal="right" vertical="bottom" textRotation="0" wrapText="0" indent="0" justifyLastLine="0" shrinkToFit="0" readingOrder="0"/>
      <border diagonalUp="0" diagonalDown="0">
        <left style="thin">
          <color theme="0" tint="-0.24994659260841701"/>
        </left>
        <right style="thin">
          <color theme="0" tint="-0.24994659260841701"/>
        </right>
        <top style="thin">
          <color theme="0" tint="-0.24994659260841701"/>
        </top>
        <bottom style="thin">
          <color theme="0" tint="-0.24994659260841701"/>
        </bottom>
        <vertical/>
        <horizontal/>
      </border>
    </dxf>
    <dxf>
      <font>
        <b val="0"/>
        <i val="0"/>
        <strike val="0"/>
        <condense val="0"/>
        <extend val="0"/>
        <outline val="0"/>
        <shadow val="0"/>
        <u val="none"/>
        <vertAlign val="baseline"/>
        <sz val="9"/>
        <color auto="1"/>
        <name val="Century Gothic"/>
        <scheme val="minor"/>
      </font>
      <numFmt numFmtId="0" formatCode="General"/>
      <fill>
        <patternFill patternType="none">
          <fgColor indexed="64"/>
          <bgColor indexed="65"/>
        </patternFill>
      </fill>
      <alignment horizontal="right" vertical="bottom" textRotation="0" wrapText="0" indent="0" justifyLastLine="0" shrinkToFit="0" readingOrder="0"/>
      <border diagonalUp="0" diagonalDown="0">
        <left style="thin">
          <color theme="0" tint="-0.24994659260841701"/>
        </left>
        <right style="thin">
          <color theme="0" tint="-0.24994659260841701"/>
        </right>
        <top style="thin">
          <color theme="0" tint="-0.24994659260841701"/>
        </top>
        <bottom style="thin">
          <color theme="0" tint="-0.24994659260841701"/>
        </bottom>
        <vertical/>
        <horizontal/>
      </border>
    </dxf>
    <dxf>
      <font>
        <b val="0"/>
        <i val="0"/>
        <strike val="0"/>
        <condense val="0"/>
        <extend val="0"/>
        <outline val="0"/>
        <shadow val="0"/>
        <u val="none"/>
        <vertAlign val="baseline"/>
        <sz val="9"/>
        <color auto="1"/>
        <name val="Century Gothic"/>
        <scheme val="minor"/>
      </font>
      <numFmt numFmtId="0" formatCode="General"/>
      <fill>
        <patternFill patternType="solid">
          <fgColor indexed="64"/>
          <bgColor theme="6" tint="0.79998168889431442"/>
        </patternFill>
      </fill>
      <alignment horizontal="right" vertical="bottom" textRotation="0" wrapText="0" indent="0" justifyLastLine="0" shrinkToFit="0" readingOrder="0"/>
      <border diagonalUp="0" diagonalDown="0">
        <left style="thin">
          <color theme="0" tint="-0.24994659260841701"/>
        </left>
        <right style="thin">
          <color theme="0" tint="-0.24994659260841701"/>
        </right>
        <top style="thin">
          <color theme="0" tint="-0.24994659260841701"/>
        </top>
        <bottom style="thin">
          <color theme="0" tint="-0.24994659260841701"/>
        </bottom>
        <vertical/>
        <horizontal/>
      </border>
    </dxf>
    <dxf>
      <font>
        <b val="0"/>
        <i val="0"/>
        <strike val="0"/>
        <condense val="0"/>
        <extend val="0"/>
        <outline val="0"/>
        <shadow val="0"/>
        <u val="none"/>
        <vertAlign val="baseline"/>
        <sz val="9"/>
        <color auto="1"/>
        <name val="Century Gothic"/>
        <scheme val="minor"/>
      </font>
      <numFmt numFmtId="0" formatCode="General"/>
      <fill>
        <patternFill patternType="none">
          <fgColor indexed="64"/>
          <bgColor indexed="65"/>
        </patternFill>
      </fill>
      <alignment horizontal="right" vertical="bottom" textRotation="0" wrapText="0" indent="0" justifyLastLine="0" shrinkToFit="0" readingOrder="0"/>
      <border diagonalUp="0" diagonalDown="0">
        <left style="thin">
          <color theme="0" tint="-0.24994659260841701"/>
        </left>
        <right style="thin">
          <color theme="0" tint="-0.24994659260841701"/>
        </right>
        <top style="thin">
          <color theme="0" tint="-0.24994659260841701"/>
        </top>
        <bottom style="thin">
          <color theme="0" tint="-0.24994659260841701"/>
        </bottom>
        <vertical/>
        <horizontal/>
      </border>
    </dxf>
    <dxf>
      <font>
        <b val="0"/>
        <i val="0"/>
        <strike val="0"/>
        <condense val="0"/>
        <extend val="0"/>
        <outline val="0"/>
        <shadow val="0"/>
        <u val="none"/>
        <vertAlign val="baseline"/>
        <sz val="9"/>
        <color auto="1"/>
        <name val="Century Gothic"/>
        <scheme val="minor"/>
      </font>
      <numFmt numFmtId="0" formatCode="General"/>
      <fill>
        <patternFill patternType="solid">
          <fgColor indexed="64"/>
          <bgColor theme="6" tint="0.79998168889431442"/>
        </patternFill>
      </fill>
      <alignment horizontal="right" vertical="bottom" textRotation="0" wrapText="0" indent="0" justifyLastLine="0" shrinkToFit="0" readingOrder="0"/>
      <border diagonalUp="0" diagonalDown="0">
        <left style="thin">
          <color theme="0" tint="-0.24994659260841701"/>
        </left>
        <right style="thin">
          <color theme="0" tint="-0.24994659260841701"/>
        </right>
        <top style="thin">
          <color theme="0" tint="-0.24994659260841701"/>
        </top>
        <bottom style="thin">
          <color theme="0" tint="-0.24994659260841701"/>
        </bottom>
        <vertical/>
        <horizontal/>
      </border>
    </dxf>
    <dxf>
      <font>
        <b val="0"/>
        <i val="0"/>
        <strike val="0"/>
        <condense val="0"/>
        <extend val="0"/>
        <outline val="0"/>
        <shadow val="0"/>
        <u val="none"/>
        <vertAlign val="baseline"/>
        <sz val="9"/>
        <color auto="1"/>
        <name val="Century Gothic"/>
        <scheme val="minor"/>
      </font>
      <numFmt numFmtId="0" formatCode="General"/>
      <fill>
        <patternFill patternType="none">
          <fgColor indexed="64"/>
          <bgColor indexed="65"/>
        </patternFill>
      </fill>
      <alignment horizontal="right" vertical="bottom" textRotation="0" wrapText="0" indent="0" justifyLastLine="0" shrinkToFit="0" readingOrder="0"/>
      <border diagonalUp="0" diagonalDown="0">
        <left style="thin">
          <color theme="0" tint="-0.24994659260841701"/>
        </left>
        <right style="thin">
          <color theme="0" tint="-0.24994659260841701"/>
        </right>
        <top style="thin">
          <color theme="0" tint="-0.24994659260841701"/>
        </top>
        <bottom style="thin">
          <color theme="0" tint="-0.24994659260841701"/>
        </bottom>
        <vertical/>
        <horizontal/>
      </border>
    </dxf>
    <dxf>
      <font>
        <b val="0"/>
        <i val="0"/>
        <strike val="0"/>
        <condense val="0"/>
        <extend val="0"/>
        <outline val="0"/>
        <shadow val="0"/>
        <u val="none"/>
        <vertAlign val="baseline"/>
        <sz val="9"/>
        <color auto="1"/>
        <name val="Century Gothic"/>
        <scheme val="minor"/>
      </font>
      <numFmt numFmtId="0" formatCode="General"/>
      <fill>
        <patternFill patternType="solid">
          <fgColor indexed="64"/>
          <bgColor theme="6" tint="0.79998168889431442"/>
        </patternFill>
      </fill>
      <alignment horizontal="right" vertical="bottom" textRotation="0" wrapText="0" indent="0" justifyLastLine="0" shrinkToFit="0" readingOrder="0"/>
      <border diagonalUp="0" diagonalDown="0">
        <left style="thin">
          <color theme="0" tint="-0.24994659260841701"/>
        </left>
        <right style="thin">
          <color theme="0" tint="-0.24994659260841701"/>
        </right>
        <top style="thin">
          <color theme="0" tint="-0.24994659260841701"/>
        </top>
        <bottom style="thin">
          <color theme="0" tint="-0.24994659260841701"/>
        </bottom>
        <vertical/>
        <horizontal/>
      </border>
    </dxf>
    <dxf>
      <font>
        <b val="0"/>
        <i val="0"/>
        <strike val="0"/>
        <condense val="0"/>
        <extend val="0"/>
        <outline val="0"/>
        <shadow val="0"/>
        <u val="none"/>
        <vertAlign val="baseline"/>
        <sz val="9"/>
        <color auto="1"/>
        <name val="Century Gothic"/>
        <scheme val="minor"/>
      </font>
      <numFmt numFmtId="0" formatCode="General"/>
      <fill>
        <patternFill patternType="none">
          <fgColor indexed="64"/>
          <bgColor indexed="65"/>
        </patternFill>
      </fill>
      <alignment horizontal="right" vertical="bottom" textRotation="0" wrapText="0" indent="0" justifyLastLine="0" shrinkToFit="0" readingOrder="0"/>
      <border diagonalUp="0" diagonalDown="0">
        <left style="thin">
          <color theme="0" tint="-0.24994659260841701"/>
        </left>
        <right style="thin">
          <color theme="0" tint="-0.24994659260841701"/>
        </right>
        <top style="thin">
          <color theme="0" tint="-0.24994659260841701"/>
        </top>
        <bottom style="thin">
          <color theme="0" tint="-0.24994659260841701"/>
        </bottom>
        <vertical/>
        <horizontal/>
      </border>
    </dxf>
    <dxf>
      <font>
        <b/>
        <i val="0"/>
        <strike val="0"/>
        <condense val="0"/>
        <extend val="0"/>
        <outline val="0"/>
        <shadow val="0"/>
        <u val="none"/>
        <vertAlign val="baseline"/>
        <sz val="9"/>
        <color auto="1"/>
        <name val="Century Gothic"/>
        <scheme val="minor"/>
      </font>
      <fill>
        <patternFill patternType="solid">
          <fgColor indexed="64"/>
          <bgColor theme="0" tint="-4.9989318521683403E-2"/>
        </patternFill>
      </fill>
      <alignment horizontal="left" vertical="bottom" textRotation="0" wrapText="0" indent="0" justifyLastLine="0" shrinkToFit="0" readingOrder="0"/>
      <border diagonalUp="0" diagonalDown="0" outline="0">
        <left/>
        <right style="thin">
          <color theme="0" tint="-0.24994659260841701"/>
        </right>
        <top style="thin">
          <color theme="0" tint="-0.24994659260841701"/>
        </top>
        <bottom/>
      </border>
    </dxf>
    <dxf>
      <font>
        <b val="0"/>
        <i val="0"/>
        <strike val="0"/>
        <condense val="0"/>
        <extend val="0"/>
        <outline val="0"/>
        <shadow val="0"/>
        <u val="none"/>
        <vertAlign val="baseline"/>
        <sz val="9"/>
        <color auto="1"/>
        <name val="Century Gothic"/>
        <scheme val="minor"/>
      </font>
      <fill>
        <patternFill patternType="solid">
          <fgColor indexed="64"/>
          <bgColor theme="0" tint="-4.9989318521683403E-2"/>
        </patternFill>
      </fill>
      <alignment horizontal="left" vertical="bottom" textRotation="0" wrapText="0" indent="0" justifyLastLine="0" shrinkToFit="0" readingOrder="0"/>
      <border diagonalUp="0" diagonalDown="0">
        <left/>
        <right style="thin">
          <color theme="0" tint="-0.24994659260841701"/>
        </right>
        <top style="thin">
          <color theme="0" tint="-0.24994659260841701"/>
        </top>
        <bottom style="thin">
          <color theme="0" tint="-0.24994659260841701"/>
        </bottom>
        <vertical/>
        <horizontal/>
      </border>
    </dxf>
    <dxf>
      <border outline="0">
        <top style="thin">
          <color theme="0" tint="-0.24994659260841701"/>
        </top>
      </border>
    </dxf>
    <dxf>
      <border outline="0">
        <left style="thin">
          <color theme="0" tint="-0.24994659260841701"/>
        </left>
        <right style="thin">
          <color theme="0" tint="-0.24994659260841701"/>
        </right>
        <top style="thin">
          <color theme="0" tint="-0.24994659260841701"/>
        </top>
        <bottom style="thin">
          <color theme="0" tint="-0.24994659260841701"/>
        </bottom>
      </border>
    </dxf>
    <dxf>
      <border outline="0">
        <bottom style="thin">
          <color theme="0" tint="-0.24994659260841701"/>
        </bottom>
      </border>
    </dxf>
    <dxf>
      <font>
        <b/>
        <i val="0"/>
        <strike val="0"/>
        <condense val="0"/>
        <extend val="0"/>
        <outline val="0"/>
        <shadow val="0"/>
        <u val="none"/>
        <vertAlign val="baseline"/>
        <sz val="9"/>
        <color auto="1"/>
        <name val="Century Gothic"/>
        <scheme val="major"/>
      </font>
      <numFmt numFmtId="0" formatCode="General"/>
      <fill>
        <patternFill patternType="solid">
          <fgColor indexed="64"/>
          <bgColor theme="6" tint="0.59999389629810485"/>
        </patternFill>
      </fill>
      <alignment horizontal="center" vertical="bottom" textRotation="0" wrapText="0" indent="0" justifyLastLine="0" shrinkToFit="0" readingOrder="0"/>
      <border diagonalUp="0" diagonalDown="0" outline="0">
        <left style="thin">
          <color theme="0" tint="-0.24994659260841701"/>
        </left>
        <right style="thin">
          <color theme="0" tint="-0.24994659260841701"/>
        </right>
        <top/>
        <bottom/>
      </border>
    </dxf>
    <dxf>
      <font>
        <b val="0"/>
        <i val="0"/>
        <strike val="0"/>
        <condense val="0"/>
        <extend val="0"/>
        <outline val="0"/>
        <shadow val="0"/>
        <u val="none"/>
        <vertAlign val="baseline"/>
        <sz val="9"/>
        <color auto="1"/>
        <name val="Century Gothic"/>
        <scheme val="minor"/>
      </font>
      <numFmt numFmtId="0" formatCode="General"/>
      <fill>
        <patternFill patternType="solid">
          <fgColor indexed="64"/>
          <bgColor theme="6" tint="0.79998168889431442"/>
        </patternFill>
      </fill>
      <alignment horizontal="right" vertical="bottom" textRotation="0" wrapText="0" indent="0" justifyLastLine="0" shrinkToFit="0" readingOrder="0"/>
      <border diagonalUp="0" diagonalDown="0">
        <left style="thin">
          <color theme="0" tint="-0.24994659260841701"/>
        </left>
        <right/>
        <top style="thin">
          <color theme="0" tint="-0.24994659260841701"/>
        </top>
        <bottom style="thin">
          <color theme="0" tint="-0.24994659260841701"/>
        </bottom>
        <vertical/>
        <horizontal/>
      </border>
    </dxf>
    <dxf>
      <font>
        <b val="0"/>
        <i val="0"/>
        <strike val="0"/>
        <condense val="0"/>
        <extend val="0"/>
        <outline val="0"/>
        <shadow val="0"/>
        <u val="none"/>
        <vertAlign val="baseline"/>
        <sz val="9"/>
        <color auto="1"/>
        <name val="Century Gothic"/>
        <scheme val="minor"/>
      </font>
      <numFmt numFmtId="0" formatCode="General"/>
      <fill>
        <patternFill patternType="none">
          <fgColor indexed="64"/>
          <bgColor indexed="65"/>
        </patternFill>
      </fill>
      <alignment horizontal="right" vertical="bottom" textRotation="0" wrapText="0" indent="0" justifyLastLine="0" shrinkToFit="0" readingOrder="0"/>
      <border diagonalUp="0" diagonalDown="0">
        <left style="thin">
          <color theme="0" tint="-0.24994659260841701"/>
        </left>
        <right style="thin">
          <color theme="0" tint="-0.24994659260841701"/>
        </right>
        <top style="thin">
          <color theme="0" tint="-0.24994659260841701"/>
        </top>
        <bottom style="thin">
          <color theme="0" tint="-0.24994659260841701"/>
        </bottom>
        <vertical/>
        <horizontal/>
      </border>
    </dxf>
    <dxf>
      <font>
        <b val="0"/>
        <i val="0"/>
        <strike val="0"/>
        <condense val="0"/>
        <extend val="0"/>
        <outline val="0"/>
        <shadow val="0"/>
        <u val="none"/>
        <vertAlign val="baseline"/>
        <sz val="9"/>
        <color auto="1"/>
        <name val="Century Gothic"/>
        <scheme val="minor"/>
      </font>
      <numFmt numFmtId="0" formatCode="General"/>
      <fill>
        <patternFill patternType="solid">
          <fgColor indexed="64"/>
          <bgColor theme="6" tint="0.79998168889431442"/>
        </patternFill>
      </fill>
      <alignment horizontal="right" vertical="bottom" textRotation="0" wrapText="0" indent="0" justifyLastLine="0" shrinkToFit="0" readingOrder="0"/>
      <border diagonalUp="0" diagonalDown="0">
        <left style="thin">
          <color theme="0" tint="-0.24994659260841701"/>
        </left>
        <right style="thin">
          <color theme="0" tint="-0.24994659260841701"/>
        </right>
        <top style="thin">
          <color theme="0" tint="-0.24994659260841701"/>
        </top>
        <bottom style="thin">
          <color theme="0" tint="-0.24994659260841701"/>
        </bottom>
        <vertical/>
        <horizontal/>
      </border>
    </dxf>
    <dxf>
      <font>
        <b val="0"/>
        <i val="0"/>
        <strike val="0"/>
        <condense val="0"/>
        <extend val="0"/>
        <outline val="0"/>
        <shadow val="0"/>
        <u val="none"/>
        <vertAlign val="baseline"/>
        <sz val="9"/>
        <color auto="1"/>
        <name val="Century Gothic"/>
        <scheme val="minor"/>
      </font>
      <numFmt numFmtId="0" formatCode="General"/>
      <fill>
        <patternFill patternType="none">
          <fgColor indexed="64"/>
          <bgColor indexed="65"/>
        </patternFill>
      </fill>
      <alignment horizontal="right" vertical="bottom" textRotation="0" wrapText="0" indent="0" justifyLastLine="0" shrinkToFit="0" readingOrder="0"/>
      <border diagonalUp="0" diagonalDown="0">
        <left style="thin">
          <color theme="0" tint="-0.24994659260841701"/>
        </left>
        <right style="thin">
          <color theme="0" tint="-0.24994659260841701"/>
        </right>
        <top style="thin">
          <color theme="0" tint="-0.24994659260841701"/>
        </top>
        <bottom style="thin">
          <color theme="0" tint="-0.24994659260841701"/>
        </bottom>
        <vertical/>
        <horizontal/>
      </border>
    </dxf>
    <dxf>
      <font>
        <b val="0"/>
        <i val="0"/>
        <strike val="0"/>
        <condense val="0"/>
        <extend val="0"/>
        <outline val="0"/>
        <shadow val="0"/>
        <u val="none"/>
        <vertAlign val="baseline"/>
        <sz val="9"/>
        <color auto="1"/>
        <name val="Century Gothic"/>
        <scheme val="minor"/>
      </font>
      <numFmt numFmtId="0" formatCode="General"/>
      <fill>
        <patternFill patternType="solid">
          <fgColor indexed="64"/>
          <bgColor theme="6" tint="0.79998168889431442"/>
        </patternFill>
      </fill>
      <alignment horizontal="right" vertical="bottom" textRotation="0" wrapText="0" indent="0" justifyLastLine="0" shrinkToFit="0" readingOrder="0"/>
      <border diagonalUp="0" diagonalDown="0">
        <left style="thin">
          <color theme="0" tint="-0.24994659260841701"/>
        </left>
        <right style="thin">
          <color theme="0" tint="-0.24994659260841701"/>
        </right>
        <top style="thin">
          <color theme="0" tint="-0.24994659260841701"/>
        </top>
        <bottom style="thin">
          <color theme="0" tint="-0.24994659260841701"/>
        </bottom>
        <vertical/>
        <horizontal/>
      </border>
    </dxf>
    <dxf>
      <font>
        <b val="0"/>
        <i val="0"/>
        <strike val="0"/>
        <condense val="0"/>
        <extend val="0"/>
        <outline val="0"/>
        <shadow val="0"/>
        <u val="none"/>
        <vertAlign val="baseline"/>
        <sz val="9"/>
        <color auto="1"/>
        <name val="Century Gothic"/>
        <scheme val="minor"/>
      </font>
      <numFmt numFmtId="0" formatCode="General"/>
      <fill>
        <patternFill patternType="none">
          <fgColor indexed="64"/>
          <bgColor indexed="65"/>
        </patternFill>
      </fill>
      <alignment horizontal="right" vertical="bottom" textRotation="0" wrapText="0" indent="0" justifyLastLine="0" shrinkToFit="0" readingOrder="0"/>
      <border diagonalUp="0" diagonalDown="0">
        <left style="thin">
          <color theme="0" tint="-0.24994659260841701"/>
        </left>
        <right style="thin">
          <color theme="0" tint="-0.24994659260841701"/>
        </right>
        <top style="thin">
          <color theme="0" tint="-0.24994659260841701"/>
        </top>
        <bottom style="thin">
          <color theme="0" tint="-0.24994659260841701"/>
        </bottom>
        <vertical/>
        <horizontal/>
      </border>
    </dxf>
    <dxf>
      <font>
        <b val="0"/>
        <i val="0"/>
        <strike val="0"/>
        <condense val="0"/>
        <extend val="0"/>
        <outline val="0"/>
        <shadow val="0"/>
        <u val="none"/>
        <vertAlign val="baseline"/>
        <sz val="9"/>
        <color auto="1"/>
        <name val="Century Gothic"/>
        <scheme val="minor"/>
      </font>
      <numFmt numFmtId="0" formatCode="General"/>
      <fill>
        <patternFill patternType="solid">
          <fgColor indexed="64"/>
          <bgColor theme="6" tint="0.79998168889431442"/>
        </patternFill>
      </fill>
      <alignment horizontal="right" vertical="bottom" textRotation="0" wrapText="0" indent="0" justifyLastLine="0" shrinkToFit="0" readingOrder="0"/>
      <border diagonalUp="0" diagonalDown="0">
        <left style="thin">
          <color theme="0" tint="-0.24994659260841701"/>
        </left>
        <right style="thin">
          <color theme="0" tint="-0.24994659260841701"/>
        </right>
        <top style="thin">
          <color theme="0" tint="-0.24994659260841701"/>
        </top>
        <bottom style="thin">
          <color theme="0" tint="-0.24994659260841701"/>
        </bottom>
        <vertical/>
        <horizontal/>
      </border>
    </dxf>
    <dxf>
      <font>
        <b val="0"/>
        <i val="0"/>
        <strike val="0"/>
        <condense val="0"/>
        <extend val="0"/>
        <outline val="0"/>
        <shadow val="0"/>
        <u val="none"/>
        <vertAlign val="baseline"/>
        <sz val="9"/>
        <color auto="1"/>
        <name val="Century Gothic"/>
        <scheme val="minor"/>
      </font>
      <numFmt numFmtId="0" formatCode="General"/>
      <fill>
        <patternFill patternType="none">
          <fgColor indexed="64"/>
          <bgColor indexed="65"/>
        </patternFill>
      </fill>
      <alignment horizontal="right" vertical="bottom" textRotation="0" wrapText="0" indent="0" justifyLastLine="0" shrinkToFit="0" readingOrder="0"/>
      <border diagonalUp="0" diagonalDown="0">
        <left style="thin">
          <color theme="0" tint="-0.24994659260841701"/>
        </left>
        <right style="thin">
          <color theme="0" tint="-0.24994659260841701"/>
        </right>
        <top style="thin">
          <color theme="0" tint="-0.24994659260841701"/>
        </top>
        <bottom style="thin">
          <color theme="0" tint="-0.24994659260841701"/>
        </bottom>
        <vertical/>
        <horizontal/>
      </border>
    </dxf>
    <dxf>
      <font>
        <b val="0"/>
        <i val="0"/>
        <strike val="0"/>
        <condense val="0"/>
        <extend val="0"/>
        <outline val="0"/>
        <shadow val="0"/>
        <u val="none"/>
        <vertAlign val="baseline"/>
        <sz val="9"/>
        <color auto="1"/>
        <name val="Century Gothic"/>
        <scheme val="minor"/>
      </font>
      <numFmt numFmtId="0" formatCode="General"/>
      <fill>
        <patternFill patternType="solid">
          <fgColor indexed="64"/>
          <bgColor theme="6" tint="0.79998168889431442"/>
        </patternFill>
      </fill>
      <alignment horizontal="right" vertical="bottom" textRotation="0" wrapText="0" indent="0" justifyLastLine="0" shrinkToFit="0" readingOrder="0"/>
      <border diagonalUp="0" diagonalDown="0">
        <left style="thin">
          <color theme="0" tint="-0.24994659260841701"/>
        </left>
        <right style="thin">
          <color theme="0" tint="-0.24994659260841701"/>
        </right>
        <top style="thin">
          <color theme="0" tint="-0.24994659260841701"/>
        </top>
        <bottom style="thin">
          <color theme="0" tint="-0.24994659260841701"/>
        </bottom>
        <vertical/>
        <horizontal/>
      </border>
    </dxf>
    <dxf>
      <font>
        <b val="0"/>
        <i val="0"/>
        <strike val="0"/>
        <condense val="0"/>
        <extend val="0"/>
        <outline val="0"/>
        <shadow val="0"/>
        <u val="none"/>
        <vertAlign val="baseline"/>
        <sz val="9"/>
        <color auto="1"/>
        <name val="Century Gothic"/>
        <scheme val="minor"/>
      </font>
      <numFmt numFmtId="0" formatCode="General"/>
      <fill>
        <patternFill patternType="none">
          <fgColor indexed="64"/>
          <bgColor indexed="65"/>
        </patternFill>
      </fill>
      <alignment horizontal="right" vertical="bottom" textRotation="0" wrapText="0" indent="0" justifyLastLine="0" shrinkToFit="0" readingOrder="0"/>
      <border diagonalUp="0" diagonalDown="0">
        <left style="thin">
          <color theme="0" tint="-0.24994659260841701"/>
        </left>
        <right style="thin">
          <color theme="0" tint="-0.24994659260841701"/>
        </right>
        <top style="thin">
          <color theme="0" tint="-0.24994659260841701"/>
        </top>
        <bottom style="thin">
          <color theme="0" tint="-0.24994659260841701"/>
        </bottom>
        <vertical/>
        <horizontal/>
      </border>
    </dxf>
    <dxf>
      <font>
        <b/>
        <i val="0"/>
        <strike val="0"/>
        <condense val="0"/>
        <extend val="0"/>
        <outline val="0"/>
        <shadow val="0"/>
        <u val="none"/>
        <vertAlign val="baseline"/>
        <sz val="9"/>
        <color auto="1"/>
        <name val="Century Gothic"/>
        <scheme val="minor"/>
      </font>
      <fill>
        <patternFill patternType="solid">
          <fgColor indexed="64"/>
          <bgColor theme="0" tint="-4.9989318521683403E-2"/>
        </patternFill>
      </fill>
      <alignment horizontal="left" vertical="bottom" textRotation="0" wrapText="0" indent="0" justifyLastLine="0" shrinkToFit="0" readingOrder="0"/>
      <border diagonalUp="0" diagonalDown="0" outline="0">
        <left/>
        <right style="thin">
          <color theme="0" tint="-0.24994659260841701"/>
        </right>
        <top style="thin">
          <color theme="0" tint="-0.24994659260841701"/>
        </top>
        <bottom/>
      </border>
    </dxf>
    <dxf>
      <font>
        <b val="0"/>
        <i val="0"/>
        <strike val="0"/>
        <condense val="0"/>
        <extend val="0"/>
        <outline val="0"/>
        <shadow val="0"/>
        <u val="none"/>
        <vertAlign val="baseline"/>
        <sz val="9"/>
        <color auto="1"/>
        <name val="Century Gothic"/>
        <scheme val="minor"/>
      </font>
      <fill>
        <patternFill patternType="solid">
          <fgColor indexed="64"/>
          <bgColor theme="0" tint="-4.9989318521683403E-2"/>
        </patternFill>
      </fill>
      <alignment horizontal="left" vertical="bottom" textRotation="0" wrapText="0" indent="0" justifyLastLine="0" shrinkToFit="0" readingOrder="0"/>
      <border diagonalUp="0" diagonalDown="0">
        <left/>
        <right style="thin">
          <color theme="0" tint="-0.24994659260841701"/>
        </right>
        <top style="thin">
          <color theme="0" tint="-0.24994659260841701"/>
        </top>
        <bottom style="thin">
          <color theme="0" tint="-0.24994659260841701"/>
        </bottom>
        <vertical/>
        <horizontal/>
      </border>
    </dxf>
    <dxf>
      <border outline="0">
        <top style="thin">
          <color theme="0" tint="-0.24994659260841701"/>
        </top>
      </border>
    </dxf>
    <dxf>
      <border outline="0">
        <left style="thin">
          <color theme="0" tint="-0.24994659260841701"/>
        </left>
        <right style="thin">
          <color theme="0" tint="-0.24994659260841701"/>
        </right>
        <top style="thin">
          <color theme="0" tint="-0.24994659260841701"/>
        </top>
        <bottom style="thin">
          <color theme="0" tint="-0.24994659260841701"/>
        </bottom>
      </border>
    </dxf>
    <dxf>
      <border outline="0">
        <bottom style="thin">
          <color theme="0" tint="-0.24994659260841701"/>
        </bottom>
      </border>
    </dxf>
    <dxf>
      <font>
        <b/>
        <i val="0"/>
        <strike val="0"/>
        <condense val="0"/>
        <extend val="0"/>
        <outline val="0"/>
        <shadow val="0"/>
        <u val="none"/>
        <vertAlign val="baseline"/>
        <sz val="9"/>
        <color auto="1"/>
        <name val="Century Gothic"/>
        <scheme val="major"/>
      </font>
      <numFmt numFmtId="0" formatCode="General"/>
      <fill>
        <patternFill patternType="solid">
          <fgColor indexed="64"/>
          <bgColor theme="6" tint="0.59999389629810485"/>
        </patternFill>
      </fill>
      <alignment horizontal="center" vertical="bottom" textRotation="0" wrapText="0" indent="0" justifyLastLine="0" shrinkToFit="0" readingOrder="0"/>
      <border diagonalUp="0" diagonalDown="0" outline="0">
        <left style="thin">
          <color theme="0" tint="-0.24994659260841701"/>
        </left>
        <right style="thin">
          <color theme="0" tint="-0.24994659260841701"/>
        </right>
        <top/>
        <bottom/>
      </border>
    </dxf>
    <dxf>
      <font>
        <b val="0"/>
        <i val="0"/>
        <strike val="0"/>
        <condense val="0"/>
        <extend val="0"/>
        <outline val="0"/>
        <shadow val="0"/>
        <u val="none"/>
        <vertAlign val="baseline"/>
        <sz val="9"/>
        <color auto="1"/>
        <name val="Century Gothic"/>
        <scheme val="minor"/>
      </font>
      <numFmt numFmtId="0" formatCode="General"/>
      <fill>
        <patternFill patternType="solid">
          <fgColor indexed="64"/>
          <bgColor theme="6" tint="0.79998168889431442"/>
        </patternFill>
      </fill>
      <alignment horizontal="right" vertical="bottom" textRotation="0" wrapText="0" indent="0" justifyLastLine="0" shrinkToFit="0" readingOrder="0"/>
      <border diagonalUp="0" diagonalDown="0">
        <left style="thin">
          <color theme="0" tint="-0.24994659260841701"/>
        </left>
        <right/>
        <top style="thin">
          <color theme="0" tint="-0.24994659260841701"/>
        </top>
        <bottom style="thin">
          <color theme="0" tint="-0.24994659260841701"/>
        </bottom>
        <vertical/>
        <horizontal/>
      </border>
    </dxf>
    <dxf>
      <font>
        <b val="0"/>
        <i val="0"/>
        <strike val="0"/>
        <condense val="0"/>
        <extend val="0"/>
        <outline val="0"/>
        <shadow val="0"/>
        <u val="none"/>
        <vertAlign val="baseline"/>
        <sz val="9"/>
        <color auto="1"/>
        <name val="Century Gothic"/>
        <scheme val="minor"/>
      </font>
      <numFmt numFmtId="0" formatCode="General"/>
      <fill>
        <patternFill patternType="none">
          <fgColor indexed="64"/>
          <bgColor indexed="65"/>
        </patternFill>
      </fill>
      <alignment horizontal="right" vertical="bottom" textRotation="0" wrapText="0" indent="0" justifyLastLine="0" shrinkToFit="0" readingOrder="0"/>
      <border diagonalUp="0" diagonalDown="0">
        <left style="thin">
          <color theme="0" tint="-0.24994659260841701"/>
        </left>
        <right style="thin">
          <color theme="0" tint="-0.24994659260841701"/>
        </right>
        <top style="thin">
          <color theme="0" tint="-0.24994659260841701"/>
        </top>
        <bottom style="thin">
          <color theme="0" tint="-0.24994659260841701"/>
        </bottom>
        <vertical/>
        <horizontal/>
      </border>
    </dxf>
    <dxf>
      <font>
        <b val="0"/>
        <i val="0"/>
        <strike val="0"/>
        <condense val="0"/>
        <extend val="0"/>
        <outline val="0"/>
        <shadow val="0"/>
        <u val="none"/>
        <vertAlign val="baseline"/>
        <sz val="9"/>
        <color auto="1"/>
        <name val="Century Gothic"/>
        <scheme val="minor"/>
      </font>
      <numFmt numFmtId="0" formatCode="General"/>
      <fill>
        <patternFill patternType="solid">
          <fgColor indexed="64"/>
          <bgColor theme="6" tint="0.79998168889431442"/>
        </patternFill>
      </fill>
      <alignment horizontal="right" vertical="bottom" textRotation="0" wrapText="0" indent="0" justifyLastLine="0" shrinkToFit="0" readingOrder="0"/>
      <border diagonalUp="0" diagonalDown="0">
        <left style="thin">
          <color theme="0" tint="-0.24994659260841701"/>
        </left>
        <right style="thin">
          <color theme="0" tint="-0.24994659260841701"/>
        </right>
        <top style="thin">
          <color theme="0" tint="-0.24994659260841701"/>
        </top>
        <bottom style="thin">
          <color theme="0" tint="-0.24994659260841701"/>
        </bottom>
        <vertical/>
        <horizontal/>
      </border>
    </dxf>
    <dxf>
      <font>
        <b val="0"/>
        <i val="0"/>
        <strike val="0"/>
        <condense val="0"/>
        <extend val="0"/>
        <outline val="0"/>
        <shadow val="0"/>
        <u val="none"/>
        <vertAlign val="baseline"/>
        <sz val="9"/>
        <color auto="1"/>
        <name val="Century Gothic"/>
        <scheme val="minor"/>
      </font>
      <numFmt numFmtId="0" formatCode="General"/>
      <fill>
        <patternFill patternType="none">
          <fgColor indexed="64"/>
          <bgColor indexed="65"/>
        </patternFill>
      </fill>
      <alignment horizontal="right" vertical="bottom" textRotation="0" wrapText="0" indent="0" justifyLastLine="0" shrinkToFit="0" readingOrder="0"/>
      <border diagonalUp="0" diagonalDown="0">
        <left style="thin">
          <color theme="0" tint="-0.24994659260841701"/>
        </left>
        <right style="thin">
          <color theme="0" tint="-0.24994659260841701"/>
        </right>
        <top style="thin">
          <color theme="0" tint="-0.24994659260841701"/>
        </top>
        <bottom style="thin">
          <color theme="0" tint="-0.24994659260841701"/>
        </bottom>
        <vertical/>
        <horizontal/>
      </border>
    </dxf>
    <dxf>
      <font>
        <b val="0"/>
        <i val="0"/>
        <strike val="0"/>
        <condense val="0"/>
        <extend val="0"/>
        <outline val="0"/>
        <shadow val="0"/>
        <u val="none"/>
        <vertAlign val="baseline"/>
        <sz val="9"/>
        <color auto="1"/>
        <name val="Century Gothic"/>
        <scheme val="minor"/>
      </font>
      <numFmt numFmtId="0" formatCode="General"/>
      <fill>
        <patternFill patternType="solid">
          <fgColor indexed="64"/>
          <bgColor theme="6" tint="0.79998168889431442"/>
        </patternFill>
      </fill>
      <alignment horizontal="right" vertical="bottom" textRotation="0" wrapText="0" indent="0" justifyLastLine="0" shrinkToFit="0" readingOrder="0"/>
      <border diagonalUp="0" diagonalDown="0">
        <left style="thin">
          <color theme="0" tint="-0.24994659260841701"/>
        </left>
        <right style="thin">
          <color theme="0" tint="-0.24994659260841701"/>
        </right>
        <top style="thin">
          <color theme="0" tint="-0.24994659260841701"/>
        </top>
        <bottom style="thin">
          <color theme="0" tint="-0.24994659260841701"/>
        </bottom>
        <vertical/>
        <horizontal/>
      </border>
    </dxf>
    <dxf>
      <font>
        <b val="0"/>
        <i val="0"/>
        <strike val="0"/>
        <condense val="0"/>
        <extend val="0"/>
        <outline val="0"/>
        <shadow val="0"/>
        <u val="none"/>
        <vertAlign val="baseline"/>
        <sz val="9"/>
        <color auto="1"/>
        <name val="Century Gothic"/>
        <scheme val="minor"/>
      </font>
      <numFmt numFmtId="0" formatCode="General"/>
      <fill>
        <patternFill patternType="none">
          <fgColor indexed="64"/>
          <bgColor indexed="65"/>
        </patternFill>
      </fill>
      <alignment horizontal="right" vertical="bottom" textRotation="0" wrapText="0" indent="0" justifyLastLine="0" shrinkToFit="0" readingOrder="0"/>
      <border diagonalUp="0" diagonalDown="0">
        <left style="thin">
          <color theme="0" tint="-0.24994659260841701"/>
        </left>
        <right style="thin">
          <color theme="0" tint="-0.24994659260841701"/>
        </right>
        <top style="thin">
          <color theme="0" tint="-0.24994659260841701"/>
        </top>
        <bottom style="thin">
          <color theme="0" tint="-0.24994659260841701"/>
        </bottom>
        <vertical/>
        <horizontal/>
      </border>
    </dxf>
    <dxf>
      <font>
        <b val="0"/>
        <i val="0"/>
        <strike val="0"/>
        <condense val="0"/>
        <extend val="0"/>
        <outline val="0"/>
        <shadow val="0"/>
        <u val="none"/>
        <vertAlign val="baseline"/>
        <sz val="9"/>
        <color auto="1"/>
        <name val="Century Gothic"/>
        <scheme val="minor"/>
      </font>
      <numFmt numFmtId="0" formatCode="General"/>
      <fill>
        <patternFill patternType="solid">
          <fgColor indexed="64"/>
          <bgColor theme="6" tint="0.79998168889431442"/>
        </patternFill>
      </fill>
      <alignment horizontal="right" vertical="bottom" textRotation="0" wrapText="0" indent="0" justifyLastLine="0" shrinkToFit="0" readingOrder="0"/>
      <border diagonalUp="0" diagonalDown="0">
        <left style="thin">
          <color theme="0" tint="-0.24994659260841701"/>
        </left>
        <right style="thin">
          <color theme="0" tint="-0.24994659260841701"/>
        </right>
        <top style="thin">
          <color theme="0" tint="-0.24994659260841701"/>
        </top>
        <bottom style="thin">
          <color theme="0" tint="-0.24994659260841701"/>
        </bottom>
        <vertical/>
        <horizontal/>
      </border>
    </dxf>
    <dxf>
      <font>
        <b val="0"/>
        <i val="0"/>
        <strike val="0"/>
        <condense val="0"/>
        <extend val="0"/>
        <outline val="0"/>
        <shadow val="0"/>
        <u val="none"/>
        <vertAlign val="baseline"/>
        <sz val="9"/>
        <color auto="1"/>
        <name val="Century Gothic"/>
        <scheme val="minor"/>
      </font>
      <numFmt numFmtId="0" formatCode="General"/>
      <fill>
        <patternFill patternType="none">
          <fgColor indexed="64"/>
          <bgColor indexed="65"/>
        </patternFill>
      </fill>
      <alignment horizontal="right" vertical="bottom" textRotation="0" wrapText="0" indent="0" justifyLastLine="0" shrinkToFit="0" readingOrder="0"/>
      <border diagonalUp="0" diagonalDown="0">
        <left style="thin">
          <color theme="0" tint="-0.24994659260841701"/>
        </left>
        <right style="thin">
          <color theme="0" tint="-0.24994659260841701"/>
        </right>
        <top style="thin">
          <color theme="0" tint="-0.24994659260841701"/>
        </top>
        <bottom style="thin">
          <color theme="0" tint="-0.24994659260841701"/>
        </bottom>
        <vertical/>
        <horizontal/>
      </border>
    </dxf>
    <dxf>
      <font>
        <b val="0"/>
        <i val="0"/>
        <strike val="0"/>
        <condense val="0"/>
        <extend val="0"/>
        <outline val="0"/>
        <shadow val="0"/>
        <u val="none"/>
        <vertAlign val="baseline"/>
        <sz val="9"/>
        <color auto="1"/>
        <name val="Century Gothic"/>
        <scheme val="minor"/>
      </font>
      <numFmt numFmtId="0" formatCode="General"/>
      <fill>
        <patternFill patternType="solid">
          <fgColor indexed="64"/>
          <bgColor theme="6" tint="0.79998168889431442"/>
        </patternFill>
      </fill>
      <alignment horizontal="right" vertical="bottom" textRotation="0" wrapText="0" indent="0" justifyLastLine="0" shrinkToFit="0" readingOrder="0"/>
      <border diagonalUp="0" diagonalDown="0">
        <left style="thin">
          <color theme="0" tint="-0.24994659260841701"/>
        </left>
        <right style="thin">
          <color theme="0" tint="-0.24994659260841701"/>
        </right>
        <top style="thin">
          <color theme="0" tint="-0.24994659260841701"/>
        </top>
        <bottom style="thin">
          <color theme="0" tint="-0.24994659260841701"/>
        </bottom>
        <vertical/>
        <horizontal/>
      </border>
    </dxf>
    <dxf>
      <font>
        <b val="0"/>
        <i val="0"/>
        <strike val="0"/>
        <condense val="0"/>
        <extend val="0"/>
        <outline val="0"/>
        <shadow val="0"/>
        <u val="none"/>
        <vertAlign val="baseline"/>
        <sz val="9"/>
        <color auto="1"/>
        <name val="Century Gothic"/>
        <scheme val="minor"/>
      </font>
      <numFmt numFmtId="0" formatCode="General"/>
      <fill>
        <patternFill patternType="none">
          <fgColor indexed="64"/>
          <bgColor indexed="65"/>
        </patternFill>
      </fill>
      <alignment horizontal="right" vertical="bottom" textRotation="0" wrapText="0" indent="0" justifyLastLine="0" shrinkToFit="0" readingOrder="0"/>
      <border diagonalUp="0" diagonalDown="0">
        <left style="thin">
          <color theme="0" tint="-0.24994659260841701"/>
        </left>
        <right style="thin">
          <color theme="0" tint="-0.24994659260841701"/>
        </right>
        <top style="thin">
          <color theme="0" tint="-0.24994659260841701"/>
        </top>
        <bottom style="thin">
          <color theme="0" tint="-0.24994659260841701"/>
        </bottom>
        <vertical/>
        <horizontal/>
      </border>
    </dxf>
    <dxf>
      <font>
        <b/>
        <i val="0"/>
        <strike val="0"/>
        <condense val="0"/>
        <extend val="0"/>
        <outline val="0"/>
        <shadow val="0"/>
        <u val="none"/>
        <vertAlign val="baseline"/>
        <sz val="9"/>
        <color auto="1"/>
        <name val="Century Gothic"/>
        <scheme val="minor"/>
      </font>
      <fill>
        <patternFill patternType="solid">
          <fgColor indexed="64"/>
          <bgColor theme="0" tint="-4.9989318521683403E-2"/>
        </patternFill>
      </fill>
      <alignment horizontal="left" vertical="bottom" textRotation="0" wrapText="0" indent="0" justifyLastLine="0" shrinkToFit="0" readingOrder="0"/>
      <border diagonalUp="0" diagonalDown="0" outline="0">
        <left/>
        <right style="thin">
          <color theme="0" tint="-0.24994659260841701"/>
        </right>
        <top style="thin">
          <color theme="0" tint="-0.24994659260841701"/>
        </top>
        <bottom/>
      </border>
    </dxf>
    <dxf>
      <font>
        <b val="0"/>
        <i val="0"/>
        <strike val="0"/>
        <condense val="0"/>
        <extend val="0"/>
        <outline val="0"/>
        <shadow val="0"/>
        <u val="none"/>
        <vertAlign val="baseline"/>
        <sz val="9"/>
        <color auto="1"/>
        <name val="Century Gothic"/>
        <scheme val="minor"/>
      </font>
      <fill>
        <patternFill patternType="solid">
          <fgColor indexed="64"/>
          <bgColor theme="0" tint="-4.9989318521683403E-2"/>
        </patternFill>
      </fill>
      <alignment horizontal="left" vertical="bottom" textRotation="0" wrapText="0" indent="0" justifyLastLine="0" shrinkToFit="0" readingOrder="0"/>
      <border diagonalUp="0" diagonalDown="0">
        <left/>
        <right style="thin">
          <color theme="0" tint="-0.24994659260841701"/>
        </right>
        <top style="thin">
          <color theme="0" tint="-0.24994659260841701"/>
        </top>
        <bottom style="thin">
          <color theme="0" tint="-0.24994659260841701"/>
        </bottom>
        <vertical/>
        <horizontal/>
      </border>
    </dxf>
    <dxf>
      <border outline="0">
        <top style="thin">
          <color theme="0" tint="-0.24994659260841701"/>
        </top>
      </border>
    </dxf>
    <dxf>
      <border outline="0">
        <left style="thin">
          <color theme="0" tint="-0.24994659260841701"/>
        </left>
        <right style="thin">
          <color theme="0" tint="-0.24994659260841701"/>
        </right>
        <top style="thin">
          <color theme="0" tint="-0.24994659260841701"/>
        </top>
        <bottom style="thin">
          <color theme="0" tint="-0.24994659260841701"/>
        </bottom>
      </border>
    </dxf>
    <dxf>
      <border outline="0">
        <bottom style="thin">
          <color theme="0" tint="-0.24994659260841701"/>
        </bottom>
      </border>
    </dxf>
    <dxf>
      <font>
        <b/>
        <i val="0"/>
        <strike val="0"/>
        <condense val="0"/>
        <extend val="0"/>
        <outline val="0"/>
        <shadow val="0"/>
        <u val="none"/>
        <vertAlign val="baseline"/>
        <sz val="9"/>
        <color auto="1"/>
        <name val="Century Gothic"/>
        <scheme val="major"/>
      </font>
      <numFmt numFmtId="0" formatCode="General"/>
      <fill>
        <patternFill patternType="solid">
          <fgColor indexed="64"/>
          <bgColor theme="6" tint="0.59999389629810485"/>
        </patternFill>
      </fill>
      <alignment horizontal="center" vertical="bottom" textRotation="0" wrapText="0" indent="0" justifyLastLine="0" shrinkToFit="0" readingOrder="0"/>
      <border diagonalUp="0" diagonalDown="0" outline="0">
        <left style="thin">
          <color theme="0" tint="-0.24994659260841701"/>
        </left>
        <right style="thin">
          <color theme="0" tint="-0.24994659260841701"/>
        </right>
        <top/>
        <bottom/>
      </border>
    </dxf>
    <dxf>
      <font>
        <b val="0"/>
        <i val="0"/>
        <strike val="0"/>
        <condense val="0"/>
        <extend val="0"/>
        <outline val="0"/>
        <shadow val="0"/>
        <u val="none"/>
        <vertAlign val="baseline"/>
        <sz val="9"/>
        <color auto="1"/>
        <name val="Century Gothic"/>
        <scheme val="minor"/>
      </font>
      <numFmt numFmtId="0" formatCode="General"/>
      <fill>
        <patternFill patternType="solid">
          <fgColor indexed="64"/>
          <bgColor theme="6" tint="0.79998168889431442"/>
        </patternFill>
      </fill>
      <alignment horizontal="right" vertical="bottom" textRotation="0" wrapText="0" indent="0" justifyLastLine="0" shrinkToFit="0" readingOrder="0"/>
      <border diagonalUp="0" diagonalDown="0">
        <left style="thin">
          <color theme="0" tint="-0.24994659260841701"/>
        </left>
        <right/>
        <top style="thin">
          <color theme="0" tint="-0.24994659260841701"/>
        </top>
        <bottom style="thin">
          <color theme="0" tint="-0.24994659260841701"/>
        </bottom>
        <vertical/>
        <horizontal/>
      </border>
    </dxf>
    <dxf>
      <font>
        <b val="0"/>
        <i val="0"/>
        <strike val="0"/>
        <condense val="0"/>
        <extend val="0"/>
        <outline val="0"/>
        <shadow val="0"/>
        <u val="none"/>
        <vertAlign val="baseline"/>
        <sz val="9"/>
        <color auto="1"/>
        <name val="Century Gothic"/>
        <scheme val="minor"/>
      </font>
      <numFmt numFmtId="0" formatCode="General"/>
      <fill>
        <patternFill patternType="none">
          <fgColor indexed="64"/>
          <bgColor indexed="65"/>
        </patternFill>
      </fill>
      <alignment horizontal="right" vertical="bottom" textRotation="0" wrapText="0" indent="0" justifyLastLine="0" shrinkToFit="0" readingOrder="0"/>
      <border diagonalUp="0" diagonalDown="0">
        <left style="thin">
          <color theme="0" tint="-0.24994659260841701"/>
        </left>
        <right style="thin">
          <color theme="0" tint="-0.24994659260841701"/>
        </right>
        <top style="thin">
          <color theme="0" tint="-0.24994659260841701"/>
        </top>
        <bottom style="thin">
          <color theme="0" tint="-0.24994659260841701"/>
        </bottom>
        <vertical/>
        <horizontal/>
      </border>
    </dxf>
    <dxf>
      <font>
        <b val="0"/>
        <i val="0"/>
        <strike val="0"/>
        <condense val="0"/>
        <extend val="0"/>
        <outline val="0"/>
        <shadow val="0"/>
        <u val="none"/>
        <vertAlign val="baseline"/>
        <sz val="9"/>
        <color auto="1"/>
        <name val="Century Gothic"/>
        <scheme val="minor"/>
      </font>
      <numFmt numFmtId="0" formatCode="General"/>
      <fill>
        <patternFill patternType="solid">
          <fgColor indexed="64"/>
          <bgColor theme="6" tint="0.79998168889431442"/>
        </patternFill>
      </fill>
      <alignment horizontal="right" vertical="bottom" textRotation="0" wrapText="0" indent="0" justifyLastLine="0" shrinkToFit="0" readingOrder="0"/>
      <border diagonalUp="0" diagonalDown="0">
        <left style="thin">
          <color theme="0" tint="-0.24994659260841701"/>
        </left>
        <right style="thin">
          <color theme="0" tint="-0.24994659260841701"/>
        </right>
        <top style="thin">
          <color theme="0" tint="-0.24994659260841701"/>
        </top>
        <bottom style="thin">
          <color theme="0" tint="-0.24994659260841701"/>
        </bottom>
        <vertical/>
        <horizontal/>
      </border>
    </dxf>
    <dxf>
      <font>
        <b val="0"/>
        <i val="0"/>
        <strike val="0"/>
        <condense val="0"/>
        <extend val="0"/>
        <outline val="0"/>
        <shadow val="0"/>
        <u val="none"/>
        <vertAlign val="baseline"/>
        <sz val="9"/>
        <color auto="1"/>
        <name val="Century Gothic"/>
        <scheme val="minor"/>
      </font>
      <numFmt numFmtId="0" formatCode="General"/>
      <fill>
        <patternFill patternType="none">
          <fgColor indexed="64"/>
          <bgColor indexed="65"/>
        </patternFill>
      </fill>
      <alignment horizontal="right" vertical="bottom" textRotation="0" wrapText="0" indent="0" justifyLastLine="0" shrinkToFit="0" readingOrder="0"/>
      <border diagonalUp="0" diagonalDown="0">
        <left style="thin">
          <color theme="0" tint="-0.24994659260841701"/>
        </left>
        <right style="thin">
          <color theme="0" tint="-0.24994659260841701"/>
        </right>
        <top style="thin">
          <color theme="0" tint="-0.24994659260841701"/>
        </top>
        <bottom style="thin">
          <color theme="0" tint="-0.24994659260841701"/>
        </bottom>
        <vertical/>
        <horizontal/>
      </border>
    </dxf>
    <dxf>
      <font>
        <b val="0"/>
        <i val="0"/>
        <strike val="0"/>
        <condense val="0"/>
        <extend val="0"/>
        <outline val="0"/>
        <shadow val="0"/>
        <u val="none"/>
        <vertAlign val="baseline"/>
        <sz val="9"/>
        <color auto="1"/>
        <name val="Century Gothic"/>
        <scheme val="minor"/>
      </font>
      <numFmt numFmtId="0" formatCode="General"/>
      <fill>
        <patternFill patternType="solid">
          <fgColor indexed="64"/>
          <bgColor theme="6" tint="0.79998168889431442"/>
        </patternFill>
      </fill>
      <alignment horizontal="right" vertical="bottom" textRotation="0" wrapText="0" indent="0" justifyLastLine="0" shrinkToFit="0" readingOrder="0"/>
      <border diagonalUp="0" diagonalDown="0">
        <left style="thin">
          <color theme="0" tint="-0.24994659260841701"/>
        </left>
        <right style="thin">
          <color theme="0" tint="-0.24994659260841701"/>
        </right>
        <top style="thin">
          <color theme="0" tint="-0.24994659260841701"/>
        </top>
        <bottom style="thin">
          <color theme="0" tint="-0.24994659260841701"/>
        </bottom>
        <vertical/>
        <horizontal/>
      </border>
    </dxf>
    <dxf>
      <font>
        <b val="0"/>
        <i val="0"/>
        <strike val="0"/>
        <condense val="0"/>
        <extend val="0"/>
        <outline val="0"/>
        <shadow val="0"/>
        <u val="none"/>
        <vertAlign val="baseline"/>
        <sz val="9"/>
        <color auto="1"/>
        <name val="Century Gothic"/>
        <scheme val="minor"/>
      </font>
      <numFmt numFmtId="0" formatCode="General"/>
      <fill>
        <patternFill patternType="none">
          <fgColor indexed="64"/>
          <bgColor indexed="65"/>
        </patternFill>
      </fill>
      <alignment horizontal="right" vertical="bottom" textRotation="0" wrapText="0" indent="0" justifyLastLine="0" shrinkToFit="0" readingOrder="0"/>
      <border diagonalUp="0" diagonalDown="0">
        <left style="thin">
          <color theme="0" tint="-0.24994659260841701"/>
        </left>
        <right style="thin">
          <color theme="0" tint="-0.24994659260841701"/>
        </right>
        <top style="thin">
          <color theme="0" tint="-0.24994659260841701"/>
        </top>
        <bottom style="thin">
          <color theme="0" tint="-0.24994659260841701"/>
        </bottom>
        <vertical/>
        <horizontal/>
      </border>
    </dxf>
    <dxf>
      <font>
        <b val="0"/>
        <i val="0"/>
        <strike val="0"/>
        <condense val="0"/>
        <extend val="0"/>
        <outline val="0"/>
        <shadow val="0"/>
        <u val="none"/>
        <vertAlign val="baseline"/>
        <sz val="9"/>
        <color auto="1"/>
        <name val="Century Gothic"/>
        <scheme val="minor"/>
      </font>
      <numFmt numFmtId="0" formatCode="General"/>
      <fill>
        <patternFill patternType="solid">
          <fgColor indexed="64"/>
          <bgColor theme="6" tint="0.79998168889431442"/>
        </patternFill>
      </fill>
      <alignment horizontal="right" vertical="bottom" textRotation="0" wrapText="0" indent="0" justifyLastLine="0" shrinkToFit="0" readingOrder="0"/>
      <border diagonalUp="0" diagonalDown="0">
        <left style="thin">
          <color theme="0" tint="-0.24994659260841701"/>
        </left>
        <right style="thin">
          <color theme="0" tint="-0.24994659260841701"/>
        </right>
        <top style="thin">
          <color theme="0" tint="-0.24994659260841701"/>
        </top>
        <bottom style="thin">
          <color theme="0" tint="-0.24994659260841701"/>
        </bottom>
        <vertical/>
        <horizontal/>
      </border>
    </dxf>
    <dxf>
      <font>
        <b val="0"/>
        <i val="0"/>
        <strike val="0"/>
        <condense val="0"/>
        <extend val="0"/>
        <outline val="0"/>
        <shadow val="0"/>
        <u val="none"/>
        <vertAlign val="baseline"/>
        <sz val="9"/>
        <color auto="1"/>
        <name val="Century Gothic"/>
        <scheme val="minor"/>
      </font>
      <numFmt numFmtId="0" formatCode="General"/>
      <fill>
        <patternFill patternType="none">
          <fgColor indexed="64"/>
          <bgColor indexed="65"/>
        </patternFill>
      </fill>
      <alignment horizontal="right" vertical="bottom" textRotation="0" wrapText="0" indent="0" justifyLastLine="0" shrinkToFit="0" readingOrder="0"/>
      <border diagonalUp="0" diagonalDown="0">
        <left style="thin">
          <color theme="0" tint="-0.24994659260841701"/>
        </left>
        <right style="thin">
          <color theme="0" tint="-0.24994659260841701"/>
        </right>
        <top style="thin">
          <color theme="0" tint="-0.24994659260841701"/>
        </top>
        <bottom style="thin">
          <color theme="0" tint="-0.24994659260841701"/>
        </bottom>
        <vertical/>
        <horizontal/>
      </border>
    </dxf>
    <dxf>
      <font>
        <b val="0"/>
        <i val="0"/>
        <strike val="0"/>
        <condense val="0"/>
        <extend val="0"/>
        <outline val="0"/>
        <shadow val="0"/>
        <u val="none"/>
        <vertAlign val="baseline"/>
        <sz val="9"/>
        <color auto="1"/>
        <name val="Century Gothic"/>
        <scheme val="minor"/>
      </font>
      <numFmt numFmtId="0" formatCode="General"/>
      <fill>
        <patternFill patternType="solid">
          <fgColor indexed="64"/>
          <bgColor theme="6" tint="0.79998168889431442"/>
        </patternFill>
      </fill>
      <alignment horizontal="right" vertical="bottom" textRotation="0" wrapText="0" indent="0" justifyLastLine="0" shrinkToFit="0" readingOrder="0"/>
      <border diagonalUp="0" diagonalDown="0">
        <left style="thin">
          <color theme="0" tint="-0.24994659260841701"/>
        </left>
        <right style="thin">
          <color theme="0" tint="-0.24994659260841701"/>
        </right>
        <top style="thin">
          <color theme="0" tint="-0.24994659260841701"/>
        </top>
        <bottom style="thin">
          <color theme="0" tint="-0.24994659260841701"/>
        </bottom>
        <vertical/>
        <horizontal/>
      </border>
    </dxf>
    <dxf>
      <font>
        <b val="0"/>
        <i val="0"/>
        <strike val="0"/>
        <condense val="0"/>
        <extend val="0"/>
        <outline val="0"/>
        <shadow val="0"/>
        <u val="none"/>
        <vertAlign val="baseline"/>
        <sz val="9"/>
        <color auto="1"/>
        <name val="Century Gothic"/>
        <scheme val="minor"/>
      </font>
      <numFmt numFmtId="0" formatCode="General"/>
      <fill>
        <patternFill patternType="none">
          <fgColor indexed="64"/>
          <bgColor indexed="65"/>
        </patternFill>
      </fill>
      <alignment horizontal="right" vertical="bottom" textRotation="0" wrapText="0" indent="0" justifyLastLine="0" shrinkToFit="0" readingOrder="0"/>
      <border diagonalUp="0" diagonalDown="0">
        <left style="thin">
          <color theme="0" tint="-0.24994659260841701"/>
        </left>
        <right style="thin">
          <color theme="0" tint="-0.24994659260841701"/>
        </right>
        <top style="thin">
          <color theme="0" tint="-0.24994659260841701"/>
        </top>
        <bottom style="thin">
          <color theme="0" tint="-0.24994659260841701"/>
        </bottom>
        <vertical/>
        <horizontal/>
      </border>
    </dxf>
    <dxf>
      <font>
        <b/>
        <i val="0"/>
        <strike val="0"/>
        <condense val="0"/>
        <extend val="0"/>
        <outline val="0"/>
        <shadow val="0"/>
        <u val="none"/>
        <vertAlign val="baseline"/>
        <sz val="9"/>
        <color auto="1"/>
        <name val="Century Gothic"/>
        <scheme val="minor"/>
      </font>
      <fill>
        <patternFill patternType="solid">
          <fgColor indexed="64"/>
          <bgColor theme="0" tint="-4.9989318521683403E-2"/>
        </patternFill>
      </fill>
      <alignment horizontal="left" vertical="bottom" textRotation="0" wrapText="0" indent="0" justifyLastLine="0" shrinkToFit="0" readingOrder="0"/>
      <border diagonalUp="0" diagonalDown="0" outline="0">
        <left/>
        <right style="thin">
          <color theme="0" tint="-0.24994659260841701"/>
        </right>
        <top style="thin">
          <color theme="0" tint="-0.24994659260841701"/>
        </top>
        <bottom/>
      </border>
    </dxf>
    <dxf>
      <font>
        <b val="0"/>
        <i val="0"/>
        <strike val="0"/>
        <condense val="0"/>
        <extend val="0"/>
        <outline val="0"/>
        <shadow val="0"/>
        <u val="none"/>
        <vertAlign val="baseline"/>
        <sz val="9"/>
        <color auto="1"/>
        <name val="Century Gothic"/>
        <scheme val="minor"/>
      </font>
      <fill>
        <patternFill patternType="solid">
          <fgColor indexed="64"/>
          <bgColor theme="0" tint="-4.9989318521683403E-2"/>
        </patternFill>
      </fill>
      <alignment horizontal="left" vertical="bottom" textRotation="0" wrapText="0" indent="0" justifyLastLine="0" shrinkToFit="0" readingOrder="0"/>
      <border diagonalUp="0" diagonalDown="0">
        <left/>
        <right style="thin">
          <color theme="0" tint="-0.24994659260841701"/>
        </right>
        <top style="thin">
          <color theme="0" tint="-0.24994659260841701"/>
        </top>
        <bottom style="thin">
          <color theme="0" tint="-0.24994659260841701"/>
        </bottom>
        <vertical/>
        <horizontal/>
      </border>
    </dxf>
    <dxf>
      <border outline="0">
        <top style="thin">
          <color theme="0" tint="-0.24994659260841701"/>
        </top>
      </border>
    </dxf>
    <dxf>
      <border outline="0">
        <left style="thin">
          <color theme="0" tint="-0.24994659260841701"/>
        </left>
        <right style="thin">
          <color theme="0" tint="-0.24994659260841701"/>
        </right>
        <top style="thin">
          <color theme="0" tint="-0.24994659260841701"/>
        </top>
        <bottom style="thin">
          <color theme="0" tint="-0.24994659260841701"/>
        </bottom>
      </border>
    </dxf>
    <dxf>
      <border outline="0">
        <bottom style="thin">
          <color theme="0" tint="-0.24994659260841701"/>
        </bottom>
      </border>
    </dxf>
    <dxf>
      <font>
        <b/>
        <i val="0"/>
        <strike val="0"/>
        <condense val="0"/>
        <extend val="0"/>
        <outline val="0"/>
        <shadow val="0"/>
        <u val="none"/>
        <vertAlign val="baseline"/>
        <sz val="9"/>
        <color auto="1"/>
        <name val="Century Gothic"/>
        <scheme val="major"/>
      </font>
      <numFmt numFmtId="0" formatCode="General"/>
      <fill>
        <patternFill patternType="solid">
          <fgColor indexed="64"/>
          <bgColor theme="6" tint="0.59999389629810485"/>
        </patternFill>
      </fill>
      <alignment horizontal="center" vertical="bottom" textRotation="0" wrapText="0" indent="0" justifyLastLine="0" shrinkToFit="0" readingOrder="0"/>
      <border diagonalUp="0" diagonalDown="0" outline="0">
        <left style="thin">
          <color theme="0" tint="-0.24994659260841701"/>
        </left>
        <right style="thin">
          <color theme="0" tint="-0.24994659260841701"/>
        </right>
        <top/>
        <bottom/>
      </border>
    </dxf>
    <dxf>
      <font>
        <b val="0"/>
        <i val="0"/>
        <strike val="0"/>
        <condense val="0"/>
        <extend val="0"/>
        <outline val="0"/>
        <shadow val="0"/>
        <u val="none"/>
        <vertAlign val="baseline"/>
        <sz val="9"/>
        <color auto="1"/>
        <name val="Century Gothic"/>
        <scheme val="minor"/>
      </font>
      <numFmt numFmtId="0" formatCode="General"/>
      <fill>
        <patternFill patternType="solid">
          <fgColor indexed="64"/>
          <bgColor theme="6" tint="0.79998168889431442"/>
        </patternFill>
      </fill>
      <alignment horizontal="right" vertical="bottom" textRotation="0" wrapText="0" indent="0" justifyLastLine="0" shrinkToFit="0" readingOrder="0"/>
      <border diagonalUp="0" diagonalDown="0">
        <left style="thin">
          <color theme="0" tint="-0.24994659260841701"/>
        </left>
        <right/>
        <top style="thin">
          <color theme="0" tint="-0.24994659260841701"/>
        </top>
        <bottom style="thin">
          <color theme="0" tint="-0.24994659260841701"/>
        </bottom>
        <vertical/>
        <horizontal/>
      </border>
    </dxf>
    <dxf>
      <font>
        <b val="0"/>
        <i val="0"/>
        <strike val="0"/>
        <condense val="0"/>
        <extend val="0"/>
        <outline val="0"/>
        <shadow val="0"/>
        <u val="none"/>
        <vertAlign val="baseline"/>
        <sz val="9"/>
        <color auto="1"/>
        <name val="Century Gothic"/>
        <scheme val="minor"/>
      </font>
      <numFmt numFmtId="0" formatCode="General"/>
      <fill>
        <patternFill patternType="none">
          <fgColor indexed="64"/>
          <bgColor indexed="65"/>
        </patternFill>
      </fill>
      <alignment horizontal="right" vertical="bottom" textRotation="0" wrapText="0" indent="0" justifyLastLine="0" shrinkToFit="0" readingOrder="0"/>
      <border diagonalUp="0" diagonalDown="0">
        <left style="thin">
          <color theme="0" tint="-0.24994659260841701"/>
        </left>
        <right style="thin">
          <color theme="0" tint="-0.24994659260841701"/>
        </right>
        <top style="thin">
          <color theme="0" tint="-0.24994659260841701"/>
        </top>
        <bottom style="thin">
          <color theme="0" tint="-0.24994659260841701"/>
        </bottom>
        <vertical/>
        <horizontal/>
      </border>
    </dxf>
    <dxf>
      <font>
        <b val="0"/>
        <i val="0"/>
        <strike val="0"/>
        <condense val="0"/>
        <extend val="0"/>
        <outline val="0"/>
        <shadow val="0"/>
        <u val="none"/>
        <vertAlign val="baseline"/>
        <sz val="9"/>
        <color auto="1"/>
        <name val="Century Gothic"/>
        <scheme val="minor"/>
      </font>
      <numFmt numFmtId="0" formatCode="General"/>
      <fill>
        <patternFill patternType="solid">
          <fgColor indexed="64"/>
          <bgColor theme="6" tint="0.79998168889431442"/>
        </patternFill>
      </fill>
      <alignment horizontal="right" vertical="bottom" textRotation="0" wrapText="0" indent="0" justifyLastLine="0" shrinkToFit="0" readingOrder="0"/>
      <border diagonalUp="0" diagonalDown="0">
        <left style="thin">
          <color theme="0" tint="-0.24994659260841701"/>
        </left>
        <right style="thin">
          <color theme="0" tint="-0.24994659260841701"/>
        </right>
        <top style="thin">
          <color theme="0" tint="-0.24994659260841701"/>
        </top>
        <bottom style="thin">
          <color theme="0" tint="-0.24994659260841701"/>
        </bottom>
        <vertical/>
        <horizontal/>
      </border>
    </dxf>
    <dxf>
      <font>
        <b val="0"/>
        <i val="0"/>
        <strike val="0"/>
        <condense val="0"/>
        <extend val="0"/>
        <outline val="0"/>
        <shadow val="0"/>
        <u val="none"/>
        <vertAlign val="baseline"/>
        <sz val="9"/>
        <color auto="1"/>
        <name val="Century Gothic"/>
        <scheme val="minor"/>
      </font>
      <numFmt numFmtId="0" formatCode="General"/>
      <fill>
        <patternFill patternType="none">
          <fgColor indexed="64"/>
          <bgColor indexed="65"/>
        </patternFill>
      </fill>
      <alignment horizontal="right" vertical="bottom" textRotation="0" wrapText="0" indent="0" justifyLastLine="0" shrinkToFit="0" readingOrder="0"/>
      <border diagonalUp="0" diagonalDown="0">
        <left style="thin">
          <color theme="0" tint="-0.24994659260841701"/>
        </left>
        <right style="thin">
          <color theme="0" tint="-0.24994659260841701"/>
        </right>
        <top style="thin">
          <color theme="0" tint="-0.24994659260841701"/>
        </top>
        <bottom style="thin">
          <color theme="0" tint="-0.24994659260841701"/>
        </bottom>
        <vertical/>
        <horizontal/>
      </border>
    </dxf>
    <dxf>
      <font>
        <b val="0"/>
        <i val="0"/>
        <strike val="0"/>
        <condense val="0"/>
        <extend val="0"/>
        <outline val="0"/>
        <shadow val="0"/>
        <u val="none"/>
        <vertAlign val="baseline"/>
        <sz val="9"/>
        <color auto="1"/>
        <name val="Century Gothic"/>
        <scheme val="minor"/>
      </font>
      <numFmt numFmtId="0" formatCode="General"/>
      <fill>
        <patternFill patternType="solid">
          <fgColor indexed="64"/>
          <bgColor theme="6" tint="0.79998168889431442"/>
        </patternFill>
      </fill>
      <alignment horizontal="right" vertical="bottom" textRotation="0" wrapText="0" indent="0" justifyLastLine="0" shrinkToFit="0" readingOrder="0"/>
      <border diagonalUp="0" diagonalDown="0">
        <left style="thin">
          <color theme="0" tint="-0.24994659260841701"/>
        </left>
        <right style="thin">
          <color theme="0" tint="-0.24994659260841701"/>
        </right>
        <top style="thin">
          <color theme="0" tint="-0.24994659260841701"/>
        </top>
        <bottom style="thin">
          <color theme="0" tint="-0.24994659260841701"/>
        </bottom>
        <vertical/>
        <horizontal/>
      </border>
    </dxf>
    <dxf>
      <font>
        <b val="0"/>
        <i val="0"/>
        <strike val="0"/>
        <condense val="0"/>
        <extend val="0"/>
        <outline val="0"/>
        <shadow val="0"/>
        <u val="none"/>
        <vertAlign val="baseline"/>
        <sz val="9"/>
        <color auto="1"/>
        <name val="Century Gothic"/>
        <scheme val="minor"/>
      </font>
      <numFmt numFmtId="0" formatCode="General"/>
      <fill>
        <patternFill patternType="none">
          <fgColor indexed="64"/>
          <bgColor indexed="65"/>
        </patternFill>
      </fill>
      <alignment horizontal="right" vertical="bottom" textRotation="0" wrapText="0" indent="0" justifyLastLine="0" shrinkToFit="0" readingOrder="0"/>
      <border diagonalUp="0" diagonalDown="0">
        <left style="thin">
          <color theme="0" tint="-0.24994659260841701"/>
        </left>
        <right style="thin">
          <color theme="0" tint="-0.24994659260841701"/>
        </right>
        <top style="thin">
          <color theme="0" tint="-0.24994659260841701"/>
        </top>
        <bottom style="thin">
          <color theme="0" tint="-0.24994659260841701"/>
        </bottom>
        <vertical/>
        <horizontal/>
      </border>
    </dxf>
    <dxf>
      <font>
        <b val="0"/>
        <i val="0"/>
        <strike val="0"/>
        <condense val="0"/>
        <extend val="0"/>
        <outline val="0"/>
        <shadow val="0"/>
        <u val="none"/>
        <vertAlign val="baseline"/>
        <sz val="9"/>
        <color auto="1"/>
        <name val="Century Gothic"/>
        <scheme val="minor"/>
      </font>
      <numFmt numFmtId="0" formatCode="General"/>
      <fill>
        <patternFill patternType="solid">
          <fgColor indexed="64"/>
          <bgColor theme="6" tint="0.79998168889431442"/>
        </patternFill>
      </fill>
      <alignment horizontal="right" vertical="bottom" textRotation="0" wrapText="0" indent="0" justifyLastLine="0" shrinkToFit="0" readingOrder="0"/>
      <border diagonalUp="0" diagonalDown="0">
        <left style="thin">
          <color theme="0" tint="-0.24994659260841701"/>
        </left>
        <right style="thin">
          <color theme="0" tint="-0.24994659260841701"/>
        </right>
        <top style="thin">
          <color theme="0" tint="-0.24994659260841701"/>
        </top>
        <bottom style="thin">
          <color theme="0" tint="-0.24994659260841701"/>
        </bottom>
        <vertical/>
        <horizontal/>
      </border>
    </dxf>
    <dxf>
      <font>
        <b val="0"/>
        <i val="0"/>
        <strike val="0"/>
        <condense val="0"/>
        <extend val="0"/>
        <outline val="0"/>
        <shadow val="0"/>
        <u val="none"/>
        <vertAlign val="baseline"/>
        <sz val="9"/>
        <color auto="1"/>
        <name val="Century Gothic"/>
        <scheme val="minor"/>
      </font>
      <numFmt numFmtId="0" formatCode="General"/>
      <fill>
        <patternFill patternType="none">
          <fgColor indexed="64"/>
          <bgColor indexed="65"/>
        </patternFill>
      </fill>
      <alignment horizontal="right" vertical="bottom" textRotation="0" wrapText="0" indent="0" justifyLastLine="0" shrinkToFit="0" readingOrder="0"/>
      <border diagonalUp="0" diagonalDown="0">
        <left style="thin">
          <color theme="0" tint="-0.24994659260841701"/>
        </left>
        <right style="thin">
          <color theme="0" tint="-0.24994659260841701"/>
        </right>
        <top style="thin">
          <color theme="0" tint="-0.24994659260841701"/>
        </top>
        <bottom style="thin">
          <color theme="0" tint="-0.24994659260841701"/>
        </bottom>
        <vertical/>
        <horizontal/>
      </border>
    </dxf>
    <dxf>
      <font>
        <b val="0"/>
        <i val="0"/>
        <strike val="0"/>
        <condense val="0"/>
        <extend val="0"/>
        <outline val="0"/>
        <shadow val="0"/>
        <u val="none"/>
        <vertAlign val="baseline"/>
        <sz val="9"/>
        <color auto="1"/>
        <name val="Century Gothic"/>
        <scheme val="minor"/>
      </font>
      <numFmt numFmtId="0" formatCode="General"/>
      <fill>
        <patternFill patternType="solid">
          <fgColor indexed="64"/>
          <bgColor theme="6" tint="0.79998168889431442"/>
        </patternFill>
      </fill>
      <alignment horizontal="right" vertical="bottom" textRotation="0" wrapText="0" indent="0" justifyLastLine="0" shrinkToFit="0" readingOrder="0"/>
      <border diagonalUp="0" diagonalDown="0">
        <left style="thin">
          <color theme="0" tint="-0.24994659260841701"/>
        </left>
        <right style="thin">
          <color theme="0" tint="-0.24994659260841701"/>
        </right>
        <top style="thin">
          <color theme="0" tint="-0.24994659260841701"/>
        </top>
        <bottom style="thin">
          <color theme="0" tint="-0.24994659260841701"/>
        </bottom>
        <vertical/>
        <horizontal/>
      </border>
    </dxf>
    <dxf>
      <font>
        <b val="0"/>
        <i val="0"/>
        <strike val="0"/>
        <condense val="0"/>
        <extend val="0"/>
        <outline val="0"/>
        <shadow val="0"/>
        <u val="none"/>
        <vertAlign val="baseline"/>
        <sz val="9"/>
        <color auto="1"/>
        <name val="Century Gothic"/>
        <scheme val="minor"/>
      </font>
      <numFmt numFmtId="0" formatCode="General"/>
      <fill>
        <patternFill patternType="none">
          <fgColor indexed="64"/>
          <bgColor indexed="65"/>
        </patternFill>
      </fill>
      <alignment horizontal="right" vertical="bottom" textRotation="0" wrapText="0" indent="0" justifyLastLine="0" shrinkToFit="0" readingOrder="0"/>
      <border diagonalUp="0" diagonalDown="0">
        <left style="thin">
          <color theme="0" tint="-0.24994659260841701"/>
        </left>
        <right style="thin">
          <color theme="0" tint="-0.24994659260841701"/>
        </right>
        <top style="thin">
          <color theme="0" tint="-0.24994659260841701"/>
        </top>
        <bottom style="thin">
          <color theme="0" tint="-0.24994659260841701"/>
        </bottom>
        <vertical/>
        <horizontal/>
      </border>
    </dxf>
    <dxf>
      <font>
        <b/>
        <i val="0"/>
        <strike val="0"/>
        <condense val="0"/>
        <extend val="0"/>
        <outline val="0"/>
        <shadow val="0"/>
        <u val="none"/>
        <vertAlign val="baseline"/>
        <sz val="9"/>
        <color auto="1"/>
        <name val="Century Gothic"/>
        <scheme val="minor"/>
      </font>
      <fill>
        <patternFill patternType="solid">
          <fgColor indexed="64"/>
          <bgColor theme="0" tint="-4.9989318521683403E-2"/>
        </patternFill>
      </fill>
      <alignment horizontal="left" vertical="bottom" textRotation="0" wrapText="0" indent="0" justifyLastLine="0" shrinkToFit="0" readingOrder="0"/>
      <border diagonalUp="0" diagonalDown="0" outline="0">
        <left/>
        <right style="thin">
          <color theme="0" tint="-0.24994659260841701"/>
        </right>
        <top style="thin">
          <color theme="0" tint="-0.24994659260841701"/>
        </top>
        <bottom/>
      </border>
    </dxf>
    <dxf>
      <font>
        <b val="0"/>
        <i val="0"/>
        <strike val="0"/>
        <condense val="0"/>
        <extend val="0"/>
        <outline val="0"/>
        <shadow val="0"/>
        <u val="none"/>
        <vertAlign val="baseline"/>
        <sz val="9"/>
        <color auto="1"/>
        <name val="Century Gothic"/>
        <scheme val="minor"/>
      </font>
      <fill>
        <patternFill patternType="solid">
          <fgColor indexed="64"/>
          <bgColor theme="0" tint="-4.9989318521683403E-2"/>
        </patternFill>
      </fill>
      <alignment horizontal="left" vertical="bottom" textRotation="0" wrapText="0" indent="0" justifyLastLine="0" shrinkToFit="0" readingOrder="0"/>
      <border diagonalUp="0" diagonalDown="0">
        <left/>
        <right style="thin">
          <color theme="0" tint="-0.24994659260841701"/>
        </right>
        <top style="thin">
          <color theme="0" tint="-0.24994659260841701"/>
        </top>
        <bottom style="thin">
          <color theme="0" tint="-0.24994659260841701"/>
        </bottom>
        <vertical/>
        <horizontal/>
      </border>
    </dxf>
    <dxf>
      <border outline="0">
        <top style="thin">
          <color theme="0" tint="-0.24994659260841701"/>
        </top>
      </border>
    </dxf>
    <dxf>
      <border outline="0">
        <left style="thin">
          <color theme="0" tint="-0.24994659260841701"/>
        </left>
        <right style="thin">
          <color theme="0" tint="-0.24994659260841701"/>
        </right>
        <top style="thin">
          <color theme="0" tint="-0.24994659260841701"/>
        </top>
        <bottom style="thin">
          <color theme="0" tint="-0.24994659260841701"/>
        </bottom>
      </border>
    </dxf>
    <dxf>
      <border outline="0">
        <bottom style="thin">
          <color theme="0" tint="-0.24994659260841701"/>
        </bottom>
      </border>
    </dxf>
    <dxf>
      <font>
        <b/>
        <i val="0"/>
        <strike val="0"/>
        <condense val="0"/>
        <extend val="0"/>
        <outline val="0"/>
        <shadow val="0"/>
        <u val="none"/>
        <vertAlign val="baseline"/>
        <sz val="9"/>
        <color auto="1"/>
        <name val="Century Gothic"/>
        <scheme val="major"/>
      </font>
      <numFmt numFmtId="0" formatCode="General"/>
      <fill>
        <patternFill patternType="solid">
          <fgColor indexed="64"/>
          <bgColor theme="6" tint="0.59999389629810485"/>
        </patternFill>
      </fill>
      <alignment horizontal="center" vertical="bottom" textRotation="0" wrapText="0" indent="0" justifyLastLine="0" shrinkToFit="0" readingOrder="0"/>
      <border diagonalUp="0" diagonalDown="0" outline="0">
        <left style="thin">
          <color theme="0" tint="-0.24994659260841701"/>
        </left>
        <right style="thin">
          <color theme="0" tint="-0.24994659260841701"/>
        </right>
        <top/>
        <bottom/>
      </border>
    </dxf>
    <dxf>
      <font>
        <b val="0"/>
        <i val="0"/>
        <strike val="0"/>
        <condense val="0"/>
        <extend val="0"/>
        <outline val="0"/>
        <shadow val="0"/>
        <u val="none"/>
        <vertAlign val="baseline"/>
        <sz val="9"/>
        <color auto="1"/>
        <name val="Century Gothic"/>
        <scheme val="minor"/>
      </font>
      <numFmt numFmtId="0" formatCode="General"/>
      <fill>
        <patternFill patternType="solid">
          <fgColor indexed="64"/>
          <bgColor theme="6" tint="0.79998168889431442"/>
        </patternFill>
      </fill>
      <alignment horizontal="right" vertical="bottom" textRotation="0" wrapText="0" indent="0" justifyLastLine="0" shrinkToFit="0" readingOrder="0"/>
      <border diagonalUp="0" diagonalDown="0">
        <left style="thin">
          <color theme="0" tint="-0.24994659260841701"/>
        </left>
        <right/>
        <top style="thin">
          <color theme="0" tint="-0.24994659260841701"/>
        </top>
        <bottom style="thin">
          <color theme="0" tint="-0.24994659260841701"/>
        </bottom>
        <vertical/>
        <horizontal/>
      </border>
    </dxf>
    <dxf>
      <font>
        <b val="0"/>
        <i val="0"/>
        <strike val="0"/>
        <condense val="0"/>
        <extend val="0"/>
        <outline val="0"/>
        <shadow val="0"/>
        <u val="none"/>
        <vertAlign val="baseline"/>
        <sz val="9"/>
        <color auto="1"/>
        <name val="Century Gothic"/>
        <scheme val="minor"/>
      </font>
      <numFmt numFmtId="0" formatCode="General"/>
      <fill>
        <patternFill patternType="none">
          <fgColor indexed="64"/>
          <bgColor indexed="65"/>
        </patternFill>
      </fill>
      <alignment horizontal="right" vertical="bottom" textRotation="0" wrapText="0" indent="0" justifyLastLine="0" shrinkToFit="0" readingOrder="0"/>
      <border diagonalUp="0" diagonalDown="0">
        <left style="thin">
          <color theme="0" tint="-0.24994659260841701"/>
        </left>
        <right style="thin">
          <color theme="0" tint="-0.24994659260841701"/>
        </right>
        <top style="thin">
          <color theme="0" tint="-0.24994659260841701"/>
        </top>
        <bottom style="thin">
          <color theme="0" tint="-0.24994659260841701"/>
        </bottom>
        <vertical/>
        <horizontal/>
      </border>
    </dxf>
    <dxf>
      <font>
        <b val="0"/>
        <i val="0"/>
        <strike val="0"/>
        <condense val="0"/>
        <extend val="0"/>
        <outline val="0"/>
        <shadow val="0"/>
        <u val="none"/>
        <vertAlign val="baseline"/>
        <sz val="9"/>
        <color auto="1"/>
        <name val="Century Gothic"/>
        <scheme val="minor"/>
      </font>
      <numFmt numFmtId="0" formatCode="General"/>
      <fill>
        <patternFill patternType="solid">
          <fgColor indexed="64"/>
          <bgColor theme="6" tint="0.79998168889431442"/>
        </patternFill>
      </fill>
      <alignment horizontal="right" vertical="bottom" textRotation="0" wrapText="0" indent="0" justifyLastLine="0" shrinkToFit="0" readingOrder="0"/>
      <border diagonalUp="0" diagonalDown="0">
        <left style="thin">
          <color theme="0" tint="-0.24994659260841701"/>
        </left>
        <right style="thin">
          <color theme="0" tint="-0.24994659260841701"/>
        </right>
        <top style="thin">
          <color theme="0" tint="-0.24994659260841701"/>
        </top>
        <bottom style="thin">
          <color theme="0" tint="-0.24994659260841701"/>
        </bottom>
        <vertical/>
        <horizontal/>
      </border>
    </dxf>
    <dxf>
      <font>
        <b val="0"/>
        <i val="0"/>
        <strike val="0"/>
        <condense val="0"/>
        <extend val="0"/>
        <outline val="0"/>
        <shadow val="0"/>
        <u val="none"/>
        <vertAlign val="baseline"/>
        <sz val="9"/>
        <color auto="1"/>
        <name val="Century Gothic"/>
        <scheme val="minor"/>
      </font>
      <numFmt numFmtId="0" formatCode="General"/>
      <fill>
        <patternFill patternType="none">
          <fgColor indexed="64"/>
          <bgColor indexed="65"/>
        </patternFill>
      </fill>
      <alignment horizontal="right" vertical="bottom" textRotation="0" wrapText="0" indent="0" justifyLastLine="0" shrinkToFit="0" readingOrder="0"/>
      <border diagonalUp="0" diagonalDown="0">
        <left style="thin">
          <color theme="0" tint="-0.24994659260841701"/>
        </left>
        <right style="thin">
          <color theme="0" tint="-0.24994659260841701"/>
        </right>
        <top style="thin">
          <color theme="0" tint="-0.24994659260841701"/>
        </top>
        <bottom style="thin">
          <color theme="0" tint="-0.24994659260841701"/>
        </bottom>
        <vertical/>
        <horizontal/>
      </border>
    </dxf>
    <dxf>
      <font>
        <b val="0"/>
        <i val="0"/>
        <strike val="0"/>
        <condense val="0"/>
        <extend val="0"/>
        <outline val="0"/>
        <shadow val="0"/>
        <u val="none"/>
        <vertAlign val="baseline"/>
        <sz val="9"/>
        <color auto="1"/>
        <name val="Century Gothic"/>
        <scheme val="minor"/>
      </font>
      <numFmt numFmtId="0" formatCode="General"/>
      <fill>
        <patternFill patternType="solid">
          <fgColor indexed="64"/>
          <bgColor theme="6" tint="0.79998168889431442"/>
        </patternFill>
      </fill>
      <alignment horizontal="right" vertical="bottom" textRotation="0" wrapText="0" indent="0" justifyLastLine="0" shrinkToFit="0" readingOrder="0"/>
      <border diagonalUp="0" diagonalDown="0">
        <left style="thin">
          <color theme="0" tint="-0.24994659260841701"/>
        </left>
        <right style="thin">
          <color theme="0" tint="-0.24994659260841701"/>
        </right>
        <top style="thin">
          <color theme="0" tint="-0.24994659260841701"/>
        </top>
        <bottom style="thin">
          <color theme="0" tint="-0.24994659260841701"/>
        </bottom>
        <vertical/>
        <horizontal/>
      </border>
    </dxf>
    <dxf>
      <font>
        <b val="0"/>
        <i val="0"/>
        <strike val="0"/>
        <condense val="0"/>
        <extend val="0"/>
        <outline val="0"/>
        <shadow val="0"/>
        <u val="none"/>
        <vertAlign val="baseline"/>
        <sz val="9"/>
        <color auto="1"/>
        <name val="Century Gothic"/>
        <scheme val="minor"/>
      </font>
      <numFmt numFmtId="0" formatCode="General"/>
      <fill>
        <patternFill patternType="none">
          <fgColor indexed="64"/>
          <bgColor indexed="65"/>
        </patternFill>
      </fill>
      <alignment horizontal="right" vertical="bottom" textRotation="0" wrapText="0" indent="0" justifyLastLine="0" shrinkToFit="0" readingOrder="0"/>
      <border diagonalUp="0" diagonalDown="0">
        <left style="thin">
          <color theme="0" tint="-0.24994659260841701"/>
        </left>
        <right style="thin">
          <color theme="0" tint="-0.24994659260841701"/>
        </right>
        <top style="thin">
          <color theme="0" tint="-0.24994659260841701"/>
        </top>
        <bottom style="thin">
          <color theme="0" tint="-0.24994659260841701"/>
        </bottom>
        <vertical/>
        <horizontal/>
      </border>
    </dxf>
    <dxf>
      <font>
        <b val="0"/>
        <i val="0"/>
        <strike val="0"/>
        <condense val="0"/>
        <extend val="0"/>
        <outline val="0"/>
        <shadow val="0"/>
        <u val="none"/>
        <vertAlign val="baseline"/>
        <sz val="9"/>
        <color auto="1"/>
        <name val="Century Gothic"/>
        <scheme val="minor"/>
      </font>
      <numFmt numFmtId="0" formatCode="General"/>
      <fill>
        <patternFill patternType="solid">
          <fgColor indexed="64"/>
          <bgColor theme="6" tint="0.79998168889431442"/>
        </patternFill>
      </fill>
      <alignment horizontal="right" vertical="bottom" textRotation="0" wrapText="0" indent="0" justifyLastLine="0" shrinkToFit="0" readingOrder="0"/>
      <border diagonalUp="0" diagonalDown="0">
        <left style="thin">
          <color theme="0" tint="-0.24994659260841701"/>
        </left>
        <right style="thin">
          <color theme="0" tint="-0.24994659260841701"/>
        </right>
        <top style="thin">
          <color theme="0" tint="-0.24994659260841701"/>
        </top>
        <bottom style="thin">
          <color theme="0" tint="-0.24994659260841701"/>
        </bottom>
        <vertical/>
        <horizontal/>
      </border>
    </dxf>
    <dxf>
      <font>
        <b val="0"/>
        <i val="0"/>
        <strike val="0"/>
        <condense val="0"/>
        <extend val="0"/>
        <outline val="0"/>
        <shadow val="0"/>
        <u val="none"/>
        <vertAlign val="baseline"/>
        <sz val="9"/>
        <color auto="1"/>
        <name val="Century Gothic"/>
        <scheme val="minor"/>
      </font>
      <numFmt numFmtId="0" formatCode="General"/>
      <fill>
        <patternFill patternType="none">
          <fgColor indexed="64"/>
          <bgColor indexed="65"/>
        </patternFill>
      </fill>
      <alignment horizontal="right" vertical="bottom" textRotation="0" wrapText="0" indent="0" justifyLastLine="0" shrinkToFit="0" readingOrder="0"/>
      <border diagonalUp="0" diagonalDown="0">
        <left style="thin">
          <color theme="0" tint="-0.24994659260841701"/>
        </left>
        <right style="thin">
          <color theme="0" tint="-0.24994659260841701"/>
        </right>
        <top style="thin">
          <color theme="0" tint="-0.24994659260841701"/>
        </top>
        <bottom style="thin">
          <color theme="0" tint="-0.24994659260841701"/>
        </bottom>
        <vertical/>
        <horizontal/>
      </border>
    </dxf>
    <dxf>
      <font>
        <b val="0"/>
        <i val="0"/>
        <strike val="0"/>
        <condense val="0"/>
        <extend val="0"/>
        <outline val="0"/>
        <shadow val="0"/>
        <u val="none"/>
        <vertAlign val="baseline"/>
        <sz val="9"/>
        <color auto="1"/>
        <name val="Century Gothic"/>
        <scheme val="minor"/>
      </font>
      <numFmt numFmtId="0" formatCode="General"/>
      <fill>
        <patternFill patternType="solid">
          <fgColor indexed="64"/>
          <bgColor theme="6" tint="0.79998168889431442"/>
        </patternFill>
      </fill>
      <alignment horizontal="right" vertical="bottom" textRotation="0" wrapText="0" indent="0" justifyLastLine="0" shrinkToFit="0" readingOrder="0"/>
      <border diagonalUp="0" diagonalDown="0">
        <left style="thin">
          <color theme="0" tint="-0.24994659260841701"/>
        </left>
        <right style="thin">
          <color theme="0" tint="-0.24994659260841701"/>
        </right>
        <top style="thin">
          <color theme="0" tint="-0.24994659260841701"/>
        </top>
        <bottom style="thin">
          <color theme="0" tint="-0.24994659260841701"/>
        </bottom>
        <vertical/>
        <horizontal/>
      </border>
    </dxf>
    <dxf>
      <font>
        <b val="0"/>
        <i val="0"/>
        <strike val="0"/>
        <condense val="0"/>
        <extend val="0"/>
        <outline val="0"/>
        <shadow val="0"/>
        <u val="none"/>
        <vertAlign val="baseline"/>
        <sz val="9"/>
        <color auto="1"/>
        <name val="Century Gothic"/>
        <scheme val="minor"/>
      </font>
      <numFmt numFmtId="0" formatCode="General"/>
      <fill>
        <patternFill patternType="none">
          <fgColor indexed="64"/>
          <bgColor indexed="65"/>
        </patternFill>
      </fill>
      <alignment horizontal="right" vertical="bottom" textRotation="0" wrapText="0" indent="0" justifyLastLine="0" shrinkToFit="0" readingOrder="0"/>
      <border diagonalUp="0" diagonalDown="0">
        <left style="thin">
          <color theme="0" tint="-0.24994659260841701"/>
        </left>
        <right style="thin">
          <color theme="0" tint="-0.24994659260841701"/>
        </right>
        <top style="thin">
          <color theme="0" tint="-0.24994659260841701"/>
        </top>
        <bottom style="thin">
          <color theme="0" tint="-0.24994659260841701"/>
        </bottom>
        <vertical/>
        <horizontal/>
      </border>
    </dxf>
    <dxf>
      <font>
        <b/>
        <i val="0"/>
        <strike val="0"/>
        <condense val="0"/>
        <extend val="0"/>
        <outline val="0"/>
        <shadow val="0"/>
        <u val="none"/>
        <vertAlign val="baseline"/>
        <sz val="9"/>
        <color auto="1"/>
        <name val="Century Gothic"/>
        <scheme val="minor"/>
      </font>
      <fill>
        <patternFill patternType="solid">
          <fgColor indexed="64"/>
          <bgColor theme="0" tint="-4.9989318521683403E-2"/>
        </patternFill>
      </fill>
      <alignment horizontal="left" vertical="bottom" textRotation="0" wrapText="0" indent="0" justifyLastLine="0" shrinkToFit="0" readingOrder="0"/>
      <border diagonalUp="0" diagonalDown="0" outline="0">
        <left/>
        <right style="thin">
          <color theme="0" tint="-0.24994659260841701"/>
        </right>
        <top style="thin">
          <color theme="0" tint="-0.24994659260841701"/>
        </top>
        <bottom/>
      </border>
    </dxf>
    <dxf>
      <font>
        <b val="0"/>
        <i val="0"/>
        <strike val="0"/>
        <condense val="0"/>
        <extend val="0"/>
        <outline val="0"/>
        <shadow val="0"/>
        <u val="none"/>
        <vertAlign val="baseline"/>
        <sz val="9"/>
        <color auto="1"/>
        <name val="Century Gothic"/>
        <scheme val="minor"/>
      </font>
      <fill>
        <patternFill patternType="solid">
          <fgColor indexed="64"/>
          <bgColor theme="0" tint="-4.9989318521683403E-2"/>
        </patternFill>
      </fill>
      <alignment horizontal="left" vertical="bottom" textRotation="0" wrapText="0" indent="0" justifyLastLine="0" shrinkToFit="0" readingOrder="0"/>
      <border diagonalUp="0" diagonalDown="0">
        <left/>
        <right style="thin">
          <color theme="0" tint="-0.24994659260841701"/>
        </right>
        <top style="thin">
          <color theme="0" tint="-0.24994659260841701"/>
        </top>
        <bottom style="thin">
          <color theme="0" tint="-0.24994659260841701"/>
        </bottom>
        <vertical/>
        <horizontal/>
      </border>
    </dxf>
    <dxf>
      <border outline="0">
        <top style="thin">
          <color theme="0" tint="-0.24994659260841701"/>
        </top>
      </border>
    </dxf>
    <dxf>
      <border outline="0">
        <left style="thin">
          <color theme="0" tint="-0.24994659260841701"/>
        </left>
        <right style="thin">
          <color theme="0" tint="-0.24994659260841701"/>
        </right>
        <top style="thin">
          <color theme="0" tint="-0.24994659260841701"/>
        </top>
        <bottom style="thin">
          <color theme="0" tint="-0.24994659260841701"/>
        </bottom>
      </border>
    </dxf>
    <dxf>
      <border outline="0">
        <bottom style="thin">
          <color theme="0" tint="-0.24994659260841701"/>
        </bottom>
      </border>
    </dxf>
    <dxf>
      <font>
        <b/>
        <i val="0"/>
        <strike val="0"/>
        <condense val="0"/>
        <extend val="0"/>
        <outline val="0"/>
        <shadow val="0"/>
        <u val="none"/>
        <vertAlign val="baseline"/>
        <sz val="9"/>
        <color auto="1"/>
        <name val="Century Gothic"/>
        <scheme val="major"/>
      </font>
      <numFmt numFmtId="0" formatCode="General"/>
      <fill>
        <patternFill patternType="solid">
          <fgColor indexed="64"/>
          <bgColor theme="6" tint="0.59999389629810485"/>
        </patternFill>
      </fill>
      <alignment horizontal="center" vertical="bottom" textRotation="0" wrapText="0" indent="0" justifyLastLine="0" shrinkToFit="0" readingOrder="0"/>
      <border diagonalUp="0" diagonalDown="0" outline="0">
        <left style="thin">
          <color theme="0" tint="-0.24994659260841701"/>
        </left>
        <right style="thin">
          <color theme="0" tint="-0.24994659260841701"/>
        </right>
        <top/>
        <bottom/>
      </border>
    </dxf>
    <dxf>
      <font>
        <b val="0"/>
        <i val="0"/>
        <strike val="0"/>
        <condense val="0"/>
        <extend val="0"/>
        <outline val="0"/>
        <shadow val="0"/>
        <u val="none"/>
        <vertAlign val="baseline"/>
        <sz val="9"/>
        <color auto="1"/>
        <name val="Century Gothic"/>
        <scheme val="minor"/>
      </font>
      <numFmt numFmtId="0" formatCode="General"/>
      <fill>
        <patternFill patternType="solid">
          <fgColor indexed="64"/>
          <bgColor theme="6" tint="0.79998168889431442"/>
        </patternFill>
      </fill>
      <alignment horizontal="right" vertical="bottom" textRotation="0" wrapText="0" indent="0" justifyLastLine="0" shrinkToFit="0" readingOrder="0"/>
      <border diagonalUp="0" diagonalDown="0">
        <left style="thin">
          <color theme="0" tint="-0.24994659260841701"/>
        </left>
        <right/>
        <top style="thin">
          <color theme="0" tint="-0.24994659260841701"/>
        </top>
        <bottom style="thin">
          <color theme="0" tint="-0.24994659260841701"/>
        </bottom>
        <vertical/>
        <horizontal/>
      </border>
    </dxf>
    <dxf>
      <font>
        <b val="0"/>
        <i val="0"/>
        <strike val="0"/>
        <condense val="0"/>
        <extend val="0"/>
        <outline val="0"/>
        <shadow val="0"/>
        <u val="none"/>
        <vertAlign val="baseline"/>
        <sz val="9"/>
        <color auto="1"/>
        <name val="Century Gothic"/>
        <scheme val="minor"/>
      </font>
      <numFmt numFmtId="0" formatCode="General"/>
      <fill>
        <patternFill patternType="none">
          <fgColor indexed="64"/>
          <bgColor indexed="65"/>
        </patternFill>
      </fill>
      <alignment horizontal="right" vertical="bottom" textRotation="0" wrapText="0" indent="0" justifyLastLine="0" shrinkToFit="0" readingOrder="0"/>
      <border diagonalUp="0" diagonalDown="0">
        <left style="thin">
          <color theme="0" tint="-0.24994659260841701"/>
        </left>
        <right style="thin">
          <color theme="0" tint="-0.24994659260841701"/>
        </right>
        <top style="thin">
          <color theme="0" tint="-0.24994659260841701"/>
        </top>
        <bottom style="thin">
          <color theme="0" tint="-0.24994659260841701"/>
        </bottom>
        <vertical/>
        <horizontal/>
      </border>
    </dxf>
    <dxf>
      <font>
        <b val="0"/>
        <i val="0"/>
        <strike val="0"/>
        <condense val="0"/>
        <extend val="0"/>
        <outline val="0"/>
        <shadow val="0"/>
        <u val="none"/>
        <vertAlign val="baseline"/>
        <sz val="9"/>
        <color auto="1"/>
        <name val="Century Gothic"/>
        <scheme val="minor"/>
      </font>
      <numFmt numFmtId="0" formatCode="General"/>
      <fill>
        <patternFill patternType="solid">
          <fgColor indexed="64"/>
          <bgColor theme="6" tint="0.79998168889431442"/>
        </patternFill>
      </fill>
      <alignment horizontal="right" vertical="bottom" textRotation="0" wrapText="0" indent="0" justifyLastLine="0" shrinkToFit="0" readingOrder="0"/>
      <border diagonalUp="0" diagonalDown="0">
        <left style="thin">
          <color theme="0" tint="-0.24994659260841701"/>
        </left>
        <right style="thin">
          <color theme="0" tint="-0.24994659260841701"/>
        </right>
        <top style="thin">
          <color theme="0" tint="-0.24994659260841701"/>
        </top>
        <bottom style="thin">
          <color theme="0" tint="-0.24994659260841701"/>
        </bottom>
        <vertical/>
        <horizontal/>
      </border>
    </dxf>
    <dxf>
      <font>
        <b val="0"/>
        <i val="0"/>
        <strike val="0"/>
        <condense val="0"/>
        <extend val="0"/>
        <outline val="0"/>
        <shadow val="0"/>
        <u val="none"/>
        <vertAlign val="baseline"/>
        <sz val="9"/>
        <color auto="1"/>
        <name val="Century Gothic"/>
        <scheme val="minor"/>
      </font>
      <numFmt numFmtId="0" formatCode="General"/>
      <fill>
        <patternFill patternType="none">
          <fgColor indexed="64"/>
          <bgColor indexed="65"/>
        </patternFill>
      </fill>
      <alignment horizontal="right" vertical="bottom" textRotation="0" wrapText="0" indent="0" justifyLastLine="0" shrinkToFit="0" readingOrder="0"/>
      <border diagonalUp="0" diagonalDown="0">
        <left style="thin">
          <color theme="0" tint="-0.24994659260841701"/>
        </left>
        <right style="thin">
          <color theme="0" tint="-0.24994659260841701"/>
        </right>
        <top style="thin">
          <color theme="0" tint="-0.24994659260841701"/>
        </top>
        <bottom style="thin">
          <color theme="0" tint="-0.24994659260841701"/>
        </bottom>
        <vertical/>
        <horizontal/>
      </border>
    </dxf>
    <dxf>
      <font>
        <b val="0"/>
        <i val="0"/>
        <strike val="0"/>
        <condense val="0"/>
        <extend val="0"/>
        <outline val="0"/>
        <shadow val="0"/>
        <u val="none"/>
        <vertAlign val="baseline"/>
        <sz val="9"/>
        <color auto="1"/>
        <name val="Century Gothic"/>
        <scheme val="minor"/>
      </font>
      <numFmt numFmtId="0" formatCode="General"/>
      <fill>
        <patternFill patternType="solid">
          <fgColor indexed="64"/>
          <bgColor theme="6" tint="0.79998168889431442"/>
        </patternFill>
      </fill>
      <alignment horizontal="right" vertical="bottom" textRotation="0" wrapText="0" indent="0" justifyLastLine="0" shrinkToFit="0" readingOrder="0"/>
      <border diagonalUp="0" diagonalDown="0">
        <left style="thin">
          <color theme="0" tint="-0.24994659260841701"/>
        </left>
        <right style="thin">
          <color theme="0" tint="-0.24994659260841701"/>
        </right>
        <top style="thin">
          <color theme="0" tint="-0.24994659260841701"/>
        </top>
        <bottom style="thin">
          <color theme="0" tint="-0.24994659260841701"/>
        </bottom>
        <vertical/>
        <horizontal/>
      </border>
    </dxf>
    <dxf>
      <font>
        <b val="0"/>
        <i val="0"/>
        <strike val="0"/>
        <condense val="0"/>
        <extend val="0"/>
        <outline val="0"/>
        <shadow val="0"/>
        <u val="none"/>
        <vertAlign val="baseline"/>
        <sz val="9"/>
        <color auto="1"/>
        <name val="Century Gothic"/>
        <scheme val="minor"/>
      </font>
      <numFmt numFmtId="0" formatCode="General"/>
      <fill>
        <patternFill patternType="none">
          <fgColor indexed="64"/>
          <bgColor indexed="65"/>
        </patternFill>
      </fill>
      <alignment horizontal="right" vertical="bottom" textRotation="0" wrapText="0" indent="0" justifyLastLine="0" shrinkToFit="0" readingOrder="0"/>
      <border diagonalUp="0" diagonalDown="0">
        <left style="thin">
          <color theme="0" tint="-0.24994659260841701"/>
        </left>
        <right style="thin">
          <color theme="0" tint="-0.24994659260841701"/>
        </right>
        <top style="thin">
          <color theme="0" tint="-0.24994659260841701"/>
        </top>
        <bottom style="thin">
          <color theme="0" tint="-0.24994659260841701"/>
        </bottom>
        <vertical/>
        <horizontal/>
      </border>
    </dxf>
    <dxf>
      <font>
        <b val="0"/>
        <i val="0"/>
        <strike val="0"/>
        <condense val="0"/>
        <extend val="0"/>
        <outline val="0"/>
        <shadow val="0"/>
        <u val="none"/>
        <vertAlign val="baseline"/>
        <sz val="9"/>
        <color auto="1"/>
        <name val="Century Gothic"/>
        <scheme val="minor"/>
      </font>
      <numFmt numFmtId="0" formatCode="General"/>
      <fill>
        <patternFill patternType="solid">
          <fgColor indexed="64"/>
          <bgColor theme="6" tint="0.79998168889431442"/>
        </patternFill>
      </fill>
      <alignment horizontal="right" vertical="bottom" textRotation="0" wrapText="0" indent="0" justifyLastLine="0" shrinkToFit="0" readingOrder="0"/>
      <border diagonalUp="0" diagonalDown="0">
        <left style="thin">
          <color theme="0" tint="-0.24994659260841701"/>
        </left>
        <right style="thin">
          <color theme="0" tint="-0.24994659260841701"/>
        </right>
        <top style="thin">
          <color theme="0" tint="-0.24994659260841701"/>
        </top>
        <bottom style="thin">
          <color theme="0" tint="-0.24994659260841701"/>
        </bottom>
        <vertical/>
        <horizontal/>
      </border>
    </dxf>
    <dxf>
      <font>
        <b val="0"/>
        <i val="0"/>
        <strike val="0"/>
        <condense val="0"/>
        <extend val="0"/>
        <outline val="0"/>
        <shadow val="0"/>
        <u val="none"/>
        <vertAlign val="baseline"/>
        <sz val="9"/>
        <color auto="1"/>
        <name val="Century Gothic"/>
        <scheme val="minor"/>
      </font>
      <numFmt numFmtId="0" formatCode="General"/>
      <fill>
        <patternFill patternType="none">
          <fgColor indexed="64"/>
          <bgColor indexed="65"/>
        </patternFill>
      </fill>
      <alignment horizontal="right" vertical="bottom" textRotation="0" wrapText="0" indent="0" justifyLastLine="0" shrinkToFit="0" readingOrder="0"/>
      <border diagonalUp="0" diagonalDown="0">
        <left style="thin">
          <color theme="0" tint="-0.24994659260841701"/>
        </left>
        <right style="thin">
          <color theme="0" tint="-0.24994659260841701"/>
        </right>
        <top style="thin">
          <color theme="0" tint="-0.24994659260841701"/>
        </top>
        <bottom style="thin">
          <color theme="0" tint="-0.24994659260841701"/>
        </bottom>
        <vertical/>
        <horizontal/>
      </border>
    </dxf>
    <dxf>
      <font>
        <b val="0"/>
        <i val="0"/>
        <strike val="0"/>
        <condense val="0"/>
        <extend val="0"/>
        <outline val="0"/>
        <shadow val="0"/>
        <u val="none"/>
        <vertAlign val="baseline"/>
        <sz val="9"/>
        <color auto="1"/>
        <name val="Century Gothic"/>
        <scheme val="minor"/>
      </font>
      <numFmt numFmtId="0" formatCode="General"/>
      <fill>
        <patternFill patternType="solid">
          <fgColor indexed="64"/>
          <bgColor theme="6" tint="0.79998168889431442"/>
        </patternFill>
      </fill>
      <alignment horizontal="right" vertical="bottom" textRotation="0" wrapText="0" indent="0" justifyLastLine="0" shrinkToFit="0" readingOrder="0"/>
      <border diagonalUp="0" diagonalDown="0">
        <left style="thin">
          <color theme="0" tint="-0.24994659260841701"/>
        </left>
        <right style="thin">
          <color theme="0" tint="-0.24994659260841701"/>
        </right>
        <top style="thin">
          <color theme="0" tint="-0.24994659260841701"/>
        </top>
        <bottom style="thin">
          <color theme="0" tint="-0.24994659260841701"/>
        </bottom>
        <vertical/>
        <horizontal/>
      </border>
    </dxf>
    <dxf>
      <font>
        <b val="0"/>
        <i val="0"/>
        <strike val="0"/>
        <condense val="0"/>
        <extend val="0"/>
        <outline val="0"/>
        <shadow val="0"/>
        <u val="none"/>
        <vertAlign val="baseline"/>
        <sz val="9"/>
        <color auto="1"/>
        <name val="Century Gothic"/>
        <scheme val="minor"/>
      </font>
      <numFmt numFmtId="0" formatCode="General"/>
      <fill>
        <patternFill patternType="none">
          <fgColor indexed="64"/>
          <bgColor indexed="65"/>
        </patternFill>
      </fill>
      <alignment horizontal="right" vertical="bottom" textRotation="0" wrapText="0" indent="0" justifyLastLine="0" shrinkToFit="0" readingOrder="0"/>
      <border diagonalUp="0" diagonalDown="0">
        <left style="thin">
          <color theme="0" tint="-0.24994659260841701"/>
        </left>
        <right style="thin">
          <color theme="0" tint="-0.24994659260841701"/>
        </right>
        <top style="thin">
          <color theme="0" tint="-0.24994659260841701"/>
        </top>
        <bottom style="thin">
          <color theme="0" tint="-0.24994659260841701"/>
        </bottom>
        <vertical/>
        <horizontal/>
      </border>
    </dxf>
    <dxf>
      <font>
        <b/>
        <i val="0"/>
        <strike val="0"/>
        <condense val="0"/>
        <extend val="0"/>
        <outline val="0"/>
        <shadow val="0"/>
        <u val="none"/>
        <vertAlign val="baseline"/>
        <sz val="9"/>
        <color auto="1"/>
        <name val="Century Gothic"/>
        <scheme val="minor"/>
      </font>
      <fill>
        <patternFill patternType="solid">
          <fgColor indexed="64"/>
          <bgColor theme="0" tint="-4.9989318521683403E-2"/>
        </patternFill>
      </fill>
      <alignment horizontal="left" vertical="bottom" textRotation="0" wrapText="0" indent="0" justifyLastLine="0" shrinkToFit="0" readingOrder="0"/>
      <border diagonalUp="0" diagonalDown="0" outline="0">
        <left/>
        <right style="thin">
          <color theme="0" tint="-0.24994659260841701"/>
        </right>
        <top style="thin">
          <color theme="0" tint="-0.24994659260841701"/>
        </top>
        <bottom/>
      </border>
    </dxf>
    <dxf>
      <font>
        <b val="0"/>
        <i val="0"/>
        <strike val="0"/>
        <condense val="0"/>
        <extend val="0"/>
        <outline val="0"/>
        <shadow val="0"/>
        <u val="none"/>
        <vertAlign val="baseline"/>
        <sz val="9"/>
        <color auto="1"/>
        <name val="Century Gothic"/>
        <scheme val="minor"/>
      </font>
      <fill>
        <patternFill patternType="solid">
          <fgColor indexed="64"/>
          <bgColor theme="0" tint="-4.9989318521683403E-2"/>
        </patternFill>
      </fill>
      <alignment horizontal="left" vertical="bottom" textRotation="0" wrapText="0" indent="0" justifyLastLine="0" shrinkToFit="0" readingOrder="0"/>
      <border diagonalUp="0" diagonalDown="0">
        <left/>
        <right style="thin">
          <color theme="0" tint="-0.24994659260841701"/>
        </right>
        <top style="thin">
          <color theme="0" tint="-0.24994659260841701"/>
        </top>
        <bottom style="thin">
          <color theme="0" tint="-0.24994659260841701"/>
        </bottom>
        <vertical/>
        <horizontal/>
      </border>
    </dxf>
    <dxf>
      <border outline="0">
        <top style="thin">
          <color theme="0" tint="-0.24994659260841701"/>
        </top>
      </border>
    </dxf>
    <dxf>
      <border outline="0">
        <left style="thin">
          <color theme="0" tint="-0.24994659260841701"/>
        </left>
        <right style="thin">
          <color theme="0" tint="-0.24994659260841701"/>
        </right>
        <top style="thin">
          <color theme="0" tint="-0.24994659260841701"/>
        </top>
        <bottom style="thin">
          <color theme="0" tint="-0.24994659260841701"/>
        </bottom>
      </border>
    </dxf>
    <dxf>
      <border outline="0">
        <bottom style="thin">
          <color theme="0" tint="-0.24994659260841701"/>
        </bottom>
      </border>
    </dxf>
    <dxf>
      <font>
        <b/>
        <i val="0"/>
        <strike val="0"/>
        <condense val="0"/>
        <extend val="0"/>
        <outline val="0"/>
        <shadow val="0"/>
        <u val="none"/>
        <vertAlign val="baseline"/>
        <sz val="9"/>
        <color auto="1"/>
        <name val="Century Gothic"/>
        <scheme val="major"/>
      </font>
      <numFmt numFmtId="0" formatCode="General"/>
      <fill>
        <patternFill patternType="solid">
          <fgColor indexed="64"/>
          <bgColor theme="6" tint="0.59999389629810485"/>
        </patternFill>
      </fill>
      <alignment horizontal="center" vertical="bottom" textRotation="0" wrapText="0" indent="0" justifyLastLine="0" shrinkToFit="0" readingOrder="0"/>
      <border diagonalUp="0" diagonalDown="0" outline="0">
        <left style="thin">
          <color theme="0" tint="-0.24994659260841701"/>
        </left>
        <right style="thin">
          <color theme="0" tint="-0.24994659260841701"/>
        </right>
        <top/>
        <bottom/>
      </border>
    </dxf>
    <dxf>
      <font>
        <b val="0"/>
        <i val="0"/>
        <strike val="0"/>
        <condense val="0"/>
        <extend val="0"/>
        <outline val="0"/>
        <shadow val="0"/>
        <u val="none"/>
        <vertAlign val="baseline"/>
        <sz val="9"/>
        <color auto="1"/>
        <name val="Century Gothic"/>
        <scheme val="minor"/>
      </font>
      <numFmt numFmtId="0" formatCode="General"/>
      <fill>
        <patternFill patternType="solid">
          <fgColor indexed="64"/>
          <bgColor theme="6" tint="0.79998168889431442"/>
        </patternFill>
      </fill>
      <alignment horizontal="right" vertical="bottom" textRotation="0" wrapText="0" indent="0" justifyLastLine="0" shrinkToFit="0" readingOrder="0"/>
      <border diagonalUp="0" diagonalDown="0">
        <left style="thin">
          <color theme="0" tint="-0.24994659260841701"/>
        </left>
        <right/>
        <top style="thin">
          <color theme="0" tint="-0.24994659260841701"/>
        </top>
        <bottom style="thin">
          <color theme="0" tint="-0.24994659260841701"/>
        </bottom>
        <vertical/>
        <horizontal/>
      </border>
    </dxf>
    <dxf>
      <font>
        <b val="0"/>
        <i val="0"/>
        <strike val="0"/>
        <condense val="0"/>
        <extend val="0"/>
        <outline val="0"/>
        <shadow val="0"/>
        <u val="none"/>
        <vertAlign val="baseline"/>
        <sz val="9"/>
        <color auto="1"/>
        <name val="Century Gothic"/>
        <scheme val="minor"/>
      </font>
      <numFmt numFmtId="0" formatCode="General"/>
      <fill>
        <patternFill patternType="none">
          <fgColor indexed="64"/>
          <bgColor indexed="65"/>
        </patternFill>
      </fill>
      <alignment horizontal="right" vertical="bottom" textRotation="0" wrapText="0" indent="0" justifyLastLine="0" shrinkToFit="0" readingOrder="0"/>
      <border diagonalUp="0" diagonalDown="0">
        <left style="thin">
          <color theme="0" tint="-0.24994659260841701"/>
        </left>
        <right style="thin">
          <color theme="0" tint="-0.24994659260841701"/>
        </right>
        <top style="thin">
          <color theme="0" tint="-0.24994659260841701"/>
        </top>
        <bottom style="thin">
          <color theme="0" tint="-0.24994659260841701"/>
        </bottom>
        <vertical/>
        <horizontal/>
      </border>
    </dxf>
    <dxf>
      <font>
        <b val="0"/>
        <i val="0"/>
        <strike val="0"/>
        <condense val="0"/>
        <extend val="0"/>
        <outline val="0"/>
        <shadow val="0"/>
        <u val="none"/>
        <vertAlign val="baseline"/>
        <sz val="9"/>
        <color auto="1"/>
        <name val="Century Gothic"/>
        <scheme val="minor"/>
      </font>
      <numFmt numFmtId="0" formatCode="General"/>
      <fill>
        <patternFill patternType="solid">
          <fgColor indexed="64"/>
          <bgColor theme="6" tint="0.79998168889431442"/>
        </patternFill>
      </fill>
      <alignment horizontal="right" vertical="bottom" textRotation="0" wrapText="0" indent="0" justifyLastLine="0" shrinkToFit="0" readingOrder="0"/>
      <border diagonalUp="0" diagonalDown="0">
        <left style="thin">
          <color theme="0" tint="-0.24994659260841701"/>
        </left>
        <right style="thin">
          <color theme="0" tint="-0.24994659260841701"/>
        </right>
        <top style="thin">
          <color theme="0" tint="-0.24994659260841701"/>
        </top>
        <bottom style="thin">
          <color theme="0" tint="-0.24994659260841701"/>
        </bottom>
        <vertical/>
        <horizontal/>
      </border>
    </dxf>
    <dxf>
      <font>
        <b val="0"/>
        <i val="0"/>
        <strike val="0"/>
        <condense val="0"/>
        <extend val="0"/>
        <outline val="0"/>
        <shadow val="0"/>
        <u val="none"/>
        <vertAlign val="baseline"/>
        <sz val="9"/>
        <color auto="1"/>
        <name val="Century Gothic"/>
        <scheme val="minor"/>
      </font>
      <numFmt numFmtId="0" formatCode="General"/>
      <fill>
        <patternFill patternType="none">
          <fgColor indexed="64"/>
          <bgColor indexed="65"/>
        </patternFill>
      </fill>
      <alignment horizontal="right" vertical="bottom" textRotation="0" wrapText="0" indent="0" justifyLastLine="0" shrinkToFit="0" readingOrder="0"/>
      <border diagonalUp="0" diagonalDown="0">
        <left style="thin">
          <color theme="0" tint="-0.24994659260841701"/>
        </left>
        <right style="thin">
          <color theme="0" tint="-0.24994659260841701"/>
        </right>
        <top style="thin">
          <color theme="0" tint="-0.24994659260841701"/>
        </top>
        <bottom style="thin">
          <color theme="0" tint="-0.24994659260841701"/>
        </bottom>
        <vertical/>
        <horizontal/>
      </border>
    </dxf>
    <dxf>
      <font>
        <b val="0"/>
        <i val="0"/>
        <strike val="0"/>
        <condense val="0"/>
        <extend val="0"/>
        <outline val="0"/>
        <shadow val="0"/>
        <u val="none"/>
        <vertAlign val="baseline"/>
        <sz val="9"/>
        <color auto="1"/>
        <name val="Century Gothic"/>
        <scheme val="minor"/>
      </font>
      <numFmt numFmtId="0" formatCode="General"/>
      <fill>
        <patternFill patternType="solid">
          <fgColor indexed="64"/>
          <bgColor theme="6" tint="0.79998168889431442"/>
        </patternFill>
      </fill>
      <alignment horizontal="right" vertical="bottom" textRotation="0" wrapText="0" indent="0" justifyLastLine="0" shrinkToFit="0" readingOrder="0"/>
      <border diagonalUp="0" diagonalDown="0">
        <left style="thin">
          <color theme="0" tint="-0.24994659260841701"/>
        </left>
        <right style="thin">
          <color theme="0" tint="-0.24994659260841701"/>
        </right>
        <top style="thin">
          <color theme="0" tint="-0.24994659260841701"/>
        </top>
        <bottom style="thin">
          <color theme="0" tint="-0.24994659260841701"/>
        </bottom>
        <vertical/>
        <horizontal/>
      </border>
    </dxf>
    <dxf>
      <font>
        <b val="0"/>
        <i val="0"/>
        <strike val="0"/>
        <condense val="0"/>
        <extend val="0"/>
        <outline val="0"/>
        <shadow val="0"/>
        <u val="none"/>
        <vertAlign val="baseline"/>
        <sz val="9"/>
        <color auto="1"/>
        <name val="Century Gothic"/>
        <scheme val="minor"/>
      </font>
      <numFmt numFmtId="0" formatCode="General"/>
      <fill>
        <patternFill patternType="none">
          <fgColor indexed="64"/>
          <bgColor indexed="65"/>
        </patternFill>
      </fill>
      <alignment horizontal="right" vertical="bottom" textRotation="0" wrapText="0" indent="0" justifyLastLine="0" shrinkToFit="0" readingOrder="0"/>
      <border diagonalUp="0" diagonalDown="0">
        <left style="thin">
          <color theme="0" tint="-0.24994659260841701"/>
        </left>
        <right style="thin">
          <color theme="0" tint="-0.24994659260841701"/>
        </right>
        <top style="thin">
          <color theme="0" tint="-0.24994659260841701"/>
        </top>
        <bottom style="thin">
          <color theme="0" tint="-0.24994659260841701"/>
        </bottom>
        <vertical/>
        <horizontal/>
      </border>
    </dxf>
    <dxf>
      <font>
        <b val="0"/>
        <i val="0"/>
        <strike val="0"/>
        <condense val="0"/>
        <extend val="0"/>
        <outline val="0"/>
        <shadow val="0"/>
        <u val="none"/>
        <vertAlign val="baseline"/>
        <sz val="9"/>
        <color auto="1"/>
        <name val="Century Gothic"/>
        <scheme val="minor"/>
      </font>
      <numFmt numFmtId="0" formatCode="General"/>
      <fill>
        <patternFill patternType="solid">
          <fgColor indexed="64"/>
          <bgColor theme="6" tint="0.79998168889431442"/>
        </patternFill>
      </fill>
      <alignment horizontal="right" vertical="bottom" textRotation="0" wrapText="0" indent="0" justifyLastLine="0" shrinkToFit="0" readingOrder="0"/>
      <border diagonalUp="0" diagonalDown="0">
        <left style="thin">
          <color theme="0" tint="-0.24994659260841701"/>
        </left>
        <right style="thin">
          <color theme="0" tint="-0.24994659260841701"/>
        </right>
        <top style="thin">
          <color theme="0" tint="-0.24994659260841701"/>
        </top>
        <bottom style="thin">
          <color theme="0" tint="-0.24994659260841701"/>
        </bottom>
        <vertical/>
        <horizontal/>
      </border>
    </dxf>
    <dxf>
      <font>
        <b val="0"/>
        <i val="0"/>
        <strike val="0"/>
        <condense val="0"/>
        <extend val="0"/>
        <outline val="0"/>
        <shadow val="0"/>
        <u val="none"/>
        <vertAlign val="baseline"/>
        <sz val="9"/>
        <color auto="1"/>
        <name val="Century Gothic"/>
        <scheme val="minor"/>
      </font>
      <numFmt numFmtId="0" formatCode="General"/>
      <fill>
        <patternFill patternType="none">
          <fgColor indexed="64"/>
          <bgColor indexed="65"/>
        </patternFill>
      </fill>
      <alignment horizontal="right" vertical="bottom" textRotation="0" wrapText="0" indent="0" justifyLastLine="0" shrinkToFit="0" readingOrder="0"/>
      <border diagonalUp="0" diagonalDown="0">
        <left style="thin">
          <color theme="0" tint="-0.24994659260841701"/>
        </left>
        <right style="thin">
          <color theme="0" tint="-0.24994659260841701"/>
        </right>
        <top style="thin">
          <color theme="0" tint="-0.24994659260841701"/>
        </top>
        <bottom style="thin">
          <color theme="0" tint="-0.24994659260841701"/>
        </bottom>
        <vertical/>
        <horizontal/>
      </border>
    </dxf>
    <dxf>
      <font>
        <b val="0"/>
        <i val="0"/>
        <strike val="0"/>
        <condense val="0"/>
        <extend val="0"/>
        <outline val="0"/>
        <shadow val="0"/>
        <u val="none"/>
        <vertAlign val="baseline"/>
        <sz val="9"/>
        <color auto="1"/>
        <name val="Century Gothic"/>
        <scheme val="minor"/>
      </font>
      <numFmt numFmtId="0" formatCode="General"/>
      <fill>
        <patternFill patternType="solid">
          <fgColor indexed="64"/>
          <bgColor theme="6" tint="0.79998168889431442"/>
        </patternFill>
      </fill>
      <alignment horizontal="right" vertical="bottom" textRotation="0" wrapText="0" indent="0" justifyLastLine="0" shrinkToFit="0" readingOrder="0"/>
      <border diagonalUp="0" diagonalDown="0">
        <left style="thin">
          <color theme="0" tint="-0.24994659260841701"/>
        </left>
        <right style="thin">
          <color theme="0" tint="-0.24994659260841701"/>
        </right>
        <top style="thin">
          <color theme="0" tint="-0.24994659260841701"/>
        </top>
        <bottom style="thin">
          <color theme="0" tint="-0.24994659260841701"/>
        </bottom>
        <vertical/>
        <horizontal/>
      </border>
    </dxf>
    <dxf>
      <font>
        <b val="0"/>
        <i val="0"/>
        <strike val="0"/>
        <condense val="0"/>
        <extend val="0"/>
        <outline val="0"/>
        <shadow val="0"/>
        <u val="none"/>
        <vertAlign val="baseline"/>
        <sz val="9"/>
        <color auto="1"/>
        <name val="Century Gothic"/>
        <scheme val="minor"/>
      </font>
      <numFmt numFmtId="0" formatCode="General"/>
      <fill>
        <patternFill patternType="none">
          <fgColor indexed="64"/>
          <bgColor indexed="65"/>
        </patternFill>
      </fill>
      <alignment horizontal="right" vertical="bottom" textRotation="0" wrapText="0" indent="0" justifyLastLine="0" shrinkToFit="0" readingOrder="0"/>
      <border diagonalUp="0" diagonalDown="0">
        <left style="thin">
          <color theme="0" tint="-0.24994659260841701"/>
        </left>
        <right style="thin">
          <color theme="0" tint="-0.24994659260841701"/>
        </right>
        <top style="thin">
          <color theme="0" tint="-0.24994659260841701"/>
        </top>
        <bottom style="thin">
          <color theme="0" tint="-0.24994659260841701"/>
        </bottom>
        <vertical/>
        <horizontal/>
      </border>
    </dxf>
    <dxf>
      <font>
        <b/>
        <i val="0"/>
        <strike val="0"/>
        <condense val="0"/>
        <extend val="0"/>
        <outline val="0"/>
        <shadow val="0"/>
        <u val="none"/>
        <vertAlign val="baseline"/>
        <sz val="9"/>
        <color auto="1"/>
        <name val="Century Gothic"/>
        <scheme val="minor"/>
      </font>
      <fill>
        <patternFill patternType="solid">
          <fgColor indexed="64"/>
          <bgColor theme="0" tint="-4.9989318521683403E-2"/>
        </patternFill>
      </fill>
      <alignment horizontal="left" vertical="bottom" textRotation="0" wrapText="0" indent="0" justifyLastLine="0" shrinkToFit="0" readingOrder="0"/>
      <border diagonalUp="0" diagonalDown="0" outline="0">
        <left/>
        <right style="thin">
          <color theme="0" tint="-0.24994659260841701"/>
        </right>
        <top style="thin">
          <color theme="0" tint="-0.24994659260841701"/>
        </top>
        <bottom/>
      </border>
    </dxf>
    <dxf>
      <font>
        <b val="0"/>
        <i val="0"/>
        <strike val="0"/>
        <condense val="0"/>
        <extend val="0"/>
        <outline val="0"/>
        <shadow val="0"/>
        <u val="none"/>
        <vertAlign val="baseline"/>
        <sz val="9"/>
        <color auto="1"/>
        <name val="Century Gothic"/>
        <scheme val="minor"/>
      </font>
      <fill>
        <patternFill patternType="solid">
          <fgColor indexed="64"/>
          <bgColor theme="0" tint="-4.9989318521683403E-2"/>
        </patternFill>
      </fill>
      <alignment horizontal="left" vertical="bottom" textRotation="0" wrapText="0" indent="0" justifyLastLine="0" shrinkToFit="0" readingOrder="0"/>
      <border diagonalUp="0" diagonalDown="0">
        <left/>
        <right style="thin">
          <color theme="0" tint="-0.24994659260841701"/>
        </right>
        <top style="thin">
          <color theme="0" tint="-0.24994659260841701"/>
        </top>
        <bottom style="thin">
          <color theme="0" tint="-0.24994659260841701"/>
        </bottom>
        <vertical/>
        <horizontal/>
      </border>
    </dxf>
    <dxf>
      <border outline="0">
        <top style="thin">
          <color theme="0" tint="-0.24994659260841701"/>
        </top>
      </border>
    </dxf>
    <dxf>
      <border outline="0">
        <left style="thin">
          <color theme="0" tint="-0.24994659260841701"/>
        </left>
        <right style="thin">
          <color theme="0" tint="-0.24994659260841701"/>
        </right>
        <top style="thin">
          <color theme="0" tint="-0.24994659260841701"/>
        </top>
        <bottom style="thin">
          <color theme="0" tint="-0.24994659260841701"/>
        </bottom>
      </border>
    </dxf>
    <dxf>
      <border outline="0">
        <bottom style="thin">
          <color theme="0" tint="-0.24994659260841701"/>
        </bottom>
      </border>
    </dxf>
    <dxf>
      <font>
        <b/>
        <i val="0"/>
        <strike val="0"/>
        <condense val="0"/>
        <extend val="0"/>
        <outline val="0"/>
        <shadow val="0"/>
        <u val="none"/>
        <vertAlign val="baseline"/>
        <sz val="9"/>
        <color auto="1"/>
        <name val="Century Gothic"/>
        <scheme val="major"/>
      </font>
      <numFmt numFmtId="0" formatCode="General"/>
      <fill>
        <patternFill patternType="solid">
          <fgColor indexed="64"/>
          <bgColor theme="6" tint="0.59999389629810485"/>
        </patternFill>
      </fill>
      <alignment horizontal="center" vertical="bottom" textRotation="0" wrapText="0" indent="0" justifyLastLine="0" shrinkToFit="0" readingOrder="0"/>
      <border diagonalUp="0" diagonalDown="0" outline="0">
        <left style="thin">
          <color theme="0" tint="-0.24994659260841701"/>
        </left>
        <right style="thin">
          <color theme="0" tint="-0.24994659260841701"/>
        </right>
        <top/>
        <bottom/>
      </border>
    </dxf>
    <dxf>
      <font>
        <b val="0"/>
        <i val="0"/>
        <strike val="0"/>
        <condense val="0"/>
        <extend val="0"/>
        <outline val="0"/>
        <shadow val="0"/>
        <u val="none"/>
        <vertAlign val="baseline"/>
        <sz val="9"/>
        <color auto="1"/>
        <name val="Century Gothic"/>
        <scheme val="minor"/>
      </font>
      <numFmt numFmtId="0" formatCode="General"/>
      <fill>
        <patternFill patternType="solid">
          <fgColor indexed="64"/>
          <bgColor theme="6" tint="0.79998168889431442"/>
        </patternFill>
      </fill>
      <alignment horizontal="right" vertical="bottom" textRotation="0" wrapText="0" indent="0" justifyLastLine="0" shrinkToFit="0" readingOrder="0"/>
      <border diagonalUp="0" diagonalDown="0">
        <left style="thin">
          <color theme="0" tint="-0.24994659260841701"/>
        </left>
        <right/>
        <top style="thin">
          <color theme="0" tint="-0.24994659260841701"/>
        </top>
        <bottom style="thin">
          <color theme="0" tint="-0.24994659260841701"/>
        </bottom>
        <vertical/>
        <horizontal/>
      </border>
    </dxf>
    <dxf>
      <font>
        <b val="0"/>
        <i val="0"/>
        <strike val="0"/>
        <condense val="0"/>
        <extend val="0"/>
        <outline val="0"/>
        <shadow val="0"/>
        <u val="none"/>
        <vertAlign val="baseline"/>
        <sz val="9"/>
        <color auto="1"/>
        <name val="Century Gothic"/>
        <scheme val="minor"/>
      </font>
      <numFmt numFmtId="0" formatCode="General"/>
      <fill>
        <patternFill patternType="none">
          <fgColor indexed="64"/>
          <bgColor indexed="65"/>
        </patternFill>
      </fill>
      <alignment horizontal="right" vertical="bottom" textRotation="0" wrapText="0" indent="0" justifyLastLine="0" shrinkToFit="0" readingOrder="0"/>
      <border diagonalUp="0" diagonalDown="0">
        <left style="thin">
          <color theme="0" tint="-0.24994659260841701"/>
        </left>
        <right style="thin">
          <color theme="0" tint="-0.24994659260841701"/>
        </right>
        <top style="thin">
          <color theme="0" tint="-0.24994659260841701"/>
        </top>
        <bottom style="thin">
          <color theme="0" tint="-0.24994659260841701"/>
        </bottom>
        <vertical/>
        <horizontal/>
      </border>
    </dxf>
    <dxf>
      <font>
        <b val="0"/>
        <i val="0"/>
        <strike val="0"/>
        <condense val="0"/>
        <extend val="0"/>
        <outline val="0"/>
        <shadow val="0"/>
        <u val="none"/>
        <vertAlign val="baseline"/>
        <sz val="9"/>
        <color auto="1"/>
        <name val="Century Gothic"/>
        <scheme val="minor"/>
      </font>
      <numFmt numFmtId="0" formatCode="General"/>
      <fill>
        <patternFill patternType="solid">
          <fgColor indexed="64"/>
          <bgColor theme="6" tint="0.79998168889431442"/>
        </patternFill>
      </fill>
      <alignment horizontal="right" vertical="bottom" textRotation="0" wrapText="0" indent="0" justifyLastLine="0" shrinkToFit="0" readingOrder="0"/>
      <border diagonalUp="0" diagonalDown="0">
        <left style="thin">
          <color theme="0" tint="-0.24994659260841701"/>
        </left>
        <right style="thin">
          <color theme="0" tint="-0.24994659260841701"/>
        </right>
        <top style="thin">
          <color theme="0" tint="-0.24994659260841701"/>
        </top>
        <bottom style="thin">
          <color theme="0" tint="-0.24994659260841701"/>
        </bottom>
        <vertical/>
        <horizontal/>
      </border>
    </dxf>
    <dxf>
      <font>
        <b val="0"/>
        <i val="0"/>
        <strike val="0"/>
        <condense val="0"/>
        <extend val="0"/>
        <outline val="0"/>
        <shadow val="0"/>
        <u val="none"/>
        <vertAlign val="baseline"/>
        <sz val="9"/>
        <color auto="1"/>
        <name val="Century Gothic"/>
        <scheme val="minor"/>
      </font>
      <numFmt numFmtId="0" formatCode="General"/>
      <fill>
        <patternFill patternType="none">
          <fgColor indexed="64"/>
          <bgColor indexed="65"/>
        </patternFill>
      </fill>
      <alignment horizontal="right" vertical="bottom" textRotation="0" wrapText="0" indent="0" justifyLastLine="0" shrinkToFit="0" readingOrder="0"/>
      <border diagonalUp="0" diagonalDown="0">
        <left style="thin">
          <color theme="0" tint="-0.24994659260841701"/>
        </left>
        <right style="thin">
          <color theme="0" tint="-0.24994659260841701"/>
        </right>
        <top style="thin">
          <color theme="0" tint="-0.24994659260841701"/>
        </top>
        <bottom style="thin">
          <color theme="0" tint="-0.24994659260841701"/>
        </bottom>
        <vertical/>
        <horizontal/>
      </border>
    </dxf>
    <dxf>
      <font>
        <b val="0"/>
        <i val="0"/>
        <strike val="0"/>
        <condense val="0"/>
        <extend val="0"/>
        <outline val="0"/>
        <shadow val="0"/>
        <u val="none"/>
        <vertAlign val="baseline"/>
        <sz val="9"/>
        <color auto="1"/>
        <name val="Century Gothic"/>
        <scheme val="minor"/>
      </font>
      <numFmt numFmtId="0" formatCode="General"/>
      <fill>
        <patternFill patternType="solid">
          <fgColor indexed="64"/>
          <bgColor theme="6" tint="0.79998168889431442"/>
        </patternFill>
      </fill>
      <alignment horizontal="right" vertical="bottom" textRotation="0" wrapText="0" indent="0" justifyLastLine="0" shrinkToFit="0" readingOrder="0"/>
      <border diagonalUp="0" diagonalDown="0">
        <left style="thin">
          <color theme="0" tint="-0.24994659260841701"/>
        </left>
        <right style="thin">
          <color theme="0" tint="-0.24994659260841701"/>
        </right>
        <top style="thin">
          <color theme="0" tint="-0.24994659260841701"/>
        </top>
        <bottom style="thin">
          <color theme="0" tint="-0.24994659260841701"/>
        </bottom>
        <vertical/>
        <horizontal/>
      </border>
    </dxf>
    <dxf>
      <font>
        <b val="0"/>
        <i val="0"/>
        <strike val="0"/>
        <condense val="0"/>
        <extend val="0"/>
        <outline val="0"/>
        <shadow val="0"/>
        <u val="none"/>
        <vertAlign val="baseline"/>
        <sz val="9"/>
        <color auto="1"/>
        <name val="Century Gothic"/>
        <scheme val="minor"/>
      </font>
      <numFmt numFmtId="0" formatCode="General"/>
      <fill>
        <patternFill patternType="none">
          <fgColor indexed="64"/>
          <bgColor indexed="65"/>
        </patternFill>
      </fill>
      <alignment horizontal="right" vertical="bottom" textRotation="0" wrapText="0" indent="0" justifyLastLine="0" shrinkToFit="0" readingOrder="0"/>
      <border diagonalUp="0" diagonalDown="0">
        <left style="thin">
          <color theme="0" tint="-0.24994659260841701"/>
        </left>
        <right style="thin">
          <color theme="0" tint="-0.24994659260841701"/>
        </right>
        <top style="thin">
          <color theme="0" tint="-0.24994659260841701"/>
        </top>
        <bottom style="thin">
          <color theme="0" tint="-0.24994659260841701"/>
        </bottom>
        <vertical/>
        <horizontal/>
      </border>
    </dxf>
    <dxf>
      <font>
        <b val="0"/>
        <i val="0"/>
        <strike val="0"/>
        <condense val="0"/>
        <extend val="0"/>
        <outline val="0"/>
        <shadow val="0"/>
        <u val="none"/>
        <vertAlign val="baseline"/>
        <sz val="9"/>
        <color auto="1"/>
        <name val="Century Gothic"/>
        <scheme val="minor"/>
      </font>
      <numFmt numFmtId="0" formatCode="General"/>
      <fill>
        <patternFill patternType="solid">
          <fgColor indexed="64"/>
          <bgColor theme="6" tint="0.79998168889431442"/>
        </patternFill>
      </fill>
      <alignment horizontal="right" vertical="bottom" textRotation="0" wrapText="0" indent="0" justifyLastLine="0" shrinkToFit="0" readingOrder="0"/>
      <border diagonalUp="0" diagonalDown="0">
        <left style="thin">
          <color theme="0" tint="-0.24994659260841701"/>
        </left>
        <right style="thin">
          <color theme="0" tint="-0.24994659260841701"/>
        </right>
        <top style="thin">
          <color theme="0" tint="-0.24994659260841701"/>
        </top>
        <bottom style="thin">
          <color theme="0" tint="-0.24994659260841701"/>
        </bottom>
        <vertical/>
        <horizontal/>
      </border>
    </dxf>
    <dxf>
      <font>
        <b val="0"/>
        <i val="0"/>
        <strike val="0"/>
        <condense val="0"/>
        <extend val="0"/>
        <outline val="0"/>
        <shadow val="0"/>
        <u val="none"/>
        <vertAlign val="baseline"/>
        <sz val="9"/>
        <color auto="1"/>
        <name val="Century Gothic"/>
        <scheme val="minor"/>
      </font>
      <numFmt numFmtId="0" formatCode="General"/>
      <fill>
        <patternFill patternType="none">
          <fgColor indexed="64"/>
          <bgColor indexed="65"/>
        </patternFill>
      </fill>
      <alignment horizontal="right" vertical="bottom" textRotation="0" wrapText="0" indent="0" justifyLastLine="0" shrinkToFit="0" readingOrder="0"/>
      <border diagonalUp="0" diagonalDown="0">
        <left style="thin">
          <color theme="0" tint="-0.24994659260841701"/>
        </left>
        <right style="thin">
          <color theme="0" tint="-0.24994659260841701"/>
        </right>
        <top style="thin">
          <color theme="0" tint="-0.24994659260841701"/>
        </top>
        <bottom style="thin">
          <color theme="0" tint="-0.24994659260841701"/>
        </bottom>
        <vertical/>
        <horizontal/>
      </border>
    </dxf>
    <dxf>
      <font>
        <b val="0"/>
        <i val="0"/>
        <strike val="0"/>
        <condense val="0"/>
        <extend val="0"/>
        <outline val="0"/>
        <shadow val="0"/>
        <u val="none"/>
        <vertAlign val="baseline"/>
        <sz val="9"/>
        <color auto="1"/>
        <name val="Century Gothic"/>
        <scheme val="minor"/>
      </font>
      <numFmt numFmtId="0" formatCode="General"/>
      <fill>
        <patternFill patternType="solid">
          <fgColor indexed="64"/>
          <bgColor theme="6" tint="0.79998168889431442"/>
        </patternFill>
      </fill>
      <alignment horizontal="right" vertical="bottom" textRotation="0" wrapText="0" indent="0" justifyLastLine="0" shrinkToFit="0" readingOrder="0"/>
      <border diagonalUp="0" diagonalDown="0">
        <left style="thin">
          <color theme="0" tint="-0.24994659260841701"/>
        </left>
        <right style="thin">
          <color theme="0" tint="-0.24994659260841701"/>
        </right>
        <top style="thin">
          <color theme="0" tint="-0.24994659260841701"/>
        </top>
        <bottom style="thin">
          <color theme="0" tint="-0.24994659260841701"/>
        </bottom>
        <vertical/>
        <horizontal/>
      </border>
    </dxf>
    <dxf>
      <font>
        <b val="0"/>
        <i val="0"/>
        <strike val="0"/>
        <condense val="0"/>
        <extend val="0"/>
        <outline val="0"/>
        <shadow val="0"/>
        <u val="none"/>
        <vertAlign val="baseline"/>
        <sz val="9"/>
        <color auto="1"/>
        <name val="Century Gothic"/>
        <scheme val="minor"/>
      </font>
      <numFmt numFmtId="0" formatCode="General"/>
      <fill>
        <patternFill patternType="none">
          <fgColor indexed="64"/>
          <bgColor indexed="65"/>
        </patternFill>
      </fill>
      <alignment horizontal="right" vertical="bottom" textRotation="0" wrapText="0" indent="0" justifyLastLine="0" shrinkToFit="0" readingOrder="0"/>
      <border diagonalUp="0" diagonalDown="0">
        <left style="thin">
          <color theme="0" tint="-0.24994659260841701"/>
        </left>
        <right style="thin">
          <color theme="0" tint="-0.24994659260841701"/>
        </right>
        <top style="thin">
          <color theme="0" tint="-0.24994659260841701"/>
        </top>
        <bottom style="thin">
          <color theme="0" tint="-0.24994659260841701"/>
        </bottom>
        <vertical/>
        <horizontal/>
      </border>
    </dxf>
    <dxf>
      <font>
        <b/>
        <i val="0"/>
        <strike val="0"/>
        <condense val="0"/>
        <extend val="0"/>
        <outline val="0"/>
        <shadow val="0"/>
        <u val="none"/>
        <vertAlign val="baseline"/>
        <sz val="9"/>
        <color auto="1"/>
        <name val="Century Gothic"/>
        <scheme val="minor"/>
      </font>
      <fill>
        <patternFill patternType="solid">
          <fgColor indexed="64"/>
          <bgColor theme="0" tint="-4.9989318521683403E-2"/>
        </patternFill>
      </fill>
      <alignment horizontal="left" vertical="bottom" textRotation="0" wrapText="0" indent="0" justifyLastLine="0" shrinkToFit="0" readingOrder="0"/>
      <border diagonalUp="0" diagonalDown="0" outline="0">
        <left/>
        <right style="thin">
          <color theme="0" tint="-0.24994659260841701"/>
        </right>
        <top style="thin">
          <color theme="0" tint="-0.24994659260841701"/>
        </top>
        <bottom/>
      </border>
    </dxf>
    <dxf>
      <font>
        <b val="0"/>
        <i val="0"/>
        <strike val="0"/>
        <condense val="0"/>
        <extend val="0"/>
        <outline val="0"/>
        <shadow val="0"/>
        <u val="none"/>
        <vertAlign val="baseline"/>
        <sz val="9"/>
        <color auto="1"/>
        <name val="Century Gothic"/>
        <scheme val="minor"/>
      </font>
      <fill>
        <patternFill patternType="solid">
          <fgColor indexed="64"/>
          <bgColor theme="0" tint="-4.9989318521683403E-2"/>
        </patternFill>
      </fill>
      <alignment horizontal="left" vertical="bottom" textRotation="0" wrapText="0" indent="0" justifyLastLine="0" shrinkToFit="0" readingOrder="0"/>
      <border diagonalUp="0" diagonalDown="0">
        <left/>
        <right style="thin">
          <color theme="0" tint="-0.24994659260841701"/>
        </right>
        <top style="thin">
          <color theme="0" tint="-0.24994659260841701"/>
        </top>
        <bottom style="thin">
          <color theme="0" tint="-0.24994659260841701"/>
        </bottom>
        <vertical/>
        <horizontal/>
      </border>
    </dxf>
    <dxf>
      <border outline="0">
        <top style="thin">
          <color theme="0" tint="-0.24994659260841701"/>
        </top>
      </border>
    </dxf>
    <dxf>
      <border outline="0">
        <left style="thin">
          <color theme="0" tint="-0.24994659260841701"/>
        </left>
        <right style="thin">
          <color theme="0" tint="-0.24994659260841701"/>
        </right>
        <top style="thin">
          <color theme="0" tint="-0.24994659260841701"/>
        </top>
        <bottom style="thin">
          <color theme="0" tint="-0.24994659260841701"/>
        </bottom>
      </border>
    </dxf>
    <dxf>
      <border outline="0">
        <bottom style="thin">
          <color theme="0" tint="-0.24994659260841701"/>
        </bottom>
      </border>
    </dxf>
    <dxf>
      <font>
        <b/>
        <i val="0"/>
        <strike val="0"/>
        <condense val="0"/>
        <extend val="0"/>
        <outline val="0"/>
        <shadow val="0"/>
        <u val="none"/>
        <vertAlign val="baseline"/>
        <sz val="9"/>
        <color auto="1"/>
        <name val="Century Gothic"/>
        <scheme val="major"/>
      </font>
      <numFmt numFmtId="0" formatCode="General"/>
      <fill>
        <patternFill patternType="solid">
          <fgColor indexed="64"/>
          <bgColor theme="6" tint="0.59999389629810485"/>
        </patternFill>
      </fill>
      <alignment horizontal="center" vertical="bottom" textRotation="0" wrapText="0" indent="0" justifyLastLine="0" shrinkToFit="0" readingOrder="0"/>
      <border diagonalUp="0" diagonalDown="0" outline="0">
        <left style="thin">
          <color theme="0" tint="-0.24994659260841701"/>
        </left>
        <right style="thin">
          <color theme="0" tint="-0.24994659260841701"/>
        </right>
        <top/>
        <bottom/>
      </border>
    </dxf>
    <dxf>
      <font>
        <b val="0"/>
        <i val="0"/>
        <strike val="0"/>
        <condense val="0"/>
        <extend val="0"/>
        <outline val="0"/>
        <shadow val="0"/>
        <u val="none"/>
        <vertAlign val="baseline"/>
        <sz val="9"/>
        <color auto="1"/>
        <name val="Century Gothic"/>
        <scheme val="minor"/>
      </font>
      <fill>
        <patternFill patternType="solid">
          <fgColor indexed="64"/>
          <bgColor theme="6" tint="0.79998168889431442"/>
        </patternFill>
      </fill>
      <alignment horizontal="right" vertical="bottom" textRotation="0" wrapText="0" indent="0" justifyLastLine="0" shrinkToFit="0" readingOrder="0"/>
      <border diagonalUp="0" diagonalDown="0" outline="0">
        <left style="thin">
          <color theme="0" tint="-0.24994659260841701"/>
        </left>
        <right/>
        <top style="thin">
          <color theme="0" tint="-0.24994659260841701"/>
        </top>
        <bottom/>
      </border>
    </dxf>
    <dxf>
      <font>
        <b val="0"/>
        <i val="0"/>
        <strike val="0"/>
        <condense val="0"/>
        <extend val="0"/>
        <outline val="0"/>
        <shadow val="0"/>
        <u val="none"/>
        <vertAlign val="baseline"/>
        <sz val="9"/>
        <color auto="1"/>
        <name val="Century Gothic"/>
        <scheme val="minor"/>
      </font>
      <numFmt numFmtId="0" formatCode="General"/>
      <fill>
        <patternFill patternType="solid">
          <fgColor indexed="64"/>
          <bgColor theme="6" tint="0.79998168889431442"/>
        </patternFill>
      </fill>
      <alignment horizontal="right" vertical="bottom" textRotation="0" wrapText="0" indent="0" justifyLastLine="0" shrinkToFit="0" readingOrder="0"/>
      <border diagonalUp="0" diagonalDown="0">
        <left style="thin">
          <color theme="0" tint="-0.24994659260841701"/>
        </left>
        <right/>
        <top style="thin">
          <color theme="0" tint="-0.24994659260841701"/>
        </top>
        <bottom style="thin">
          <color theme="0" tint="-0.24994659260841701"/>
        </bottom>
        <vertical/>
        <horizontal/>
      </border>
    </dxf>
    <dxf>
      <font>
        <b val="0"/>
        <i val="0"/>
        <strike val="0"/>
        <condense val="0"/>
        <extend val="0"/>
        <outline val="0"/>
        <shadow val="0"/>
        <u val="none"/>
        <vertAlign val="baseline"/>
        <sz val="9"/>
        <color auto="1"/>
        <name val="Century Gothic"/>
        <scheme val="minor"/>
      </font>
      <fill>
        <patternFill patternType="none">
          <fgColor indexed="64"/>
          <bgColor indexed="65"/>
        </patternFill>
      </fill>
      <alignment horizontal="right" vertical="bottom" textRotation="0" wrapText="0" indent="0" justifyLastLine="0" shrinkToFit="0" readingOrder="0"/>
      <border diagonalUp="0" diagonalDown="0" outline="0">
        <left style="thin">
          <color theme="0" tint="-0.24994659260841701"/>
        </left>
        <right style="thin">
          <color theme="0" tint="-0.24994659260841701"/>
        </right>
        <top style="thin">
          <color theme="0" tint="-0.24994659260841701"/>
        </top>
        <bottom/>
      </border>
    </dxf>
    <dxf>
      <font>
        <b val="0"/>
        <i val="0"/>
        <strike val="0"/>
        <condense val="0"/>
        <extend val="0"/>
        <outline val="0"/>
        <shadow val="0"/>
        <u val="none"/>
        <vertAlign val="baseline"/>
        <sz val="9"/>
        <color auto="1"/>
        <name val="Century Gothic"/>
        <scheme val="minor"/>
      </font>
      <numFmt numFmtId="0" formatCode="General"/>
      <fill>
        <patternFill patternType="none">
          <fgColor indexed="64"/>
          <bgColor indexed="65"/>
        </patternFill>
      </fill>
      <alignment horizontal="right" vertical="bottom" textRotation="0" wrapText="0" indent="0" justifyLastLine="0" shrinkToFit="0" readingOrder="0"/>
      <border diagonalUp="0" diagonalDown="0">
        <left style="thin">
          <color theme="0" tint="-0.24994659260841701"/>
        </left>
        <right style="thin">
          <color theme="0" tint="-0.24994659260841701"/>
        </right>
        <top style="thin">
          <color theme="0" tint="-0.24994659260841701"/>
        </top>
        <bottom style="thin">
          <color theme="0" tint="-0.24994659260841701"/>
        </bottom>
        <vertical/>
        <horizontal/>
      </border>
    </dxf>
    <dxf>
      <font>
        <b val="0"/>
        <i val="0"/>
        <strike val="0"/>
        <condense val="0"/>
        <extend val="0"/>
        <outline val="0"/>
        <shadow val="0"/>
        <u val="none"/>
        <vertAlign val="baseline"/>
        <sz val="9"/>
        <color auto="1"/>
        <name val="Century Gothic"/>
        <scheme val="minor"/>
      </font>
      <fill>
        <patternFill patternType="solid">
          <fgColor indexed="64"/>
          <bgColor theme="6" tint="0.79998168889431442"/>
        </patternFill>
      </fill>
      <alignment horizontal="right" vertical="bottom" textRotation="0" wrapText="0" indent="0" justifyLastLine="0" shrinkToFit="0" readingOrder="0"/>
      <border diagonalUp="0" diagonalDown="0" outline="0">
        <left style="thin">
          <color theme="0" tint="-0.24994659260841701"/>
        </left>
        <right style="thin">
          <color theme="0" tint="-0.24994659260841701"/>
        </right>
        <top style="thin">
          <color theme="0" tint="-0.24994659260841701"/>
        </top>
        <bottom/>
      </border>
    </dxf>
    <dxf>
      <font>
        <b val="0"/>
        <i val="0"/>
        <strike val="0"/>
        <condense val="0"/>
        <extend val="0"/>
        <outline val="0"/>
        <shadow val="0"/>
        <u val="none"/>
        <vertAlign val="baseline"/>
        <sz val="9"/>
        <color auto="1"/>
        <name val="Century Gothic"/>
        <scheme val="minor"/>
      </font>
      <numFmt numFmtId="0" formatCode="General"/>
      <fill>
        <patternFill patternType="solid">
          <fgColor indexed="64"/>
          <bgColor theme="6" tint="0.79998168889431442"/>
        </patternFill>
      </fill>
      <alignment horizontal="right" vertical="bottom" textRotation="0" wrapText="0" indent="0" justifyLastLine="0" shrinkToFit="0" readingOrder="0"/>
      <border diagonalUp="0" diagonalDown="0">
        <left style="thin">
          <color theme="0" tint="-0.24994659260841701"/>
        </left>
        <right style="thin">
          <color theme="0" tint="-0.24994659260841701"/>
        </right>
        <top style="thin">
          <color theme="0" tint="-0.24994659260841701"/>
        </top>
        <bottom style="thin">
          <color theme="0" tint="-0.24994659260841701"/>
        </bottom>
        <vertical/>
        <horizontal/>
      </border>
    </dxf>
    <dxf>
      <font>
        <b val="0"/>
        <i val="0"/>
        <strike val="0"/>
        <condense val="0"/>
        <extend val="0"/>
        <outline val="0"/>
        <shadow val="0"/>
        <u val="none"/>
        <vertAlign val="baseline"/>
        <sz val="9"/>
        <color auto="1"/>
        <name val="Century Gothic"/>
        <scheme val="minor"/>
      </font>
      <fill>
        <patternFill patternType="none">
          <fgColor indexed="64"/>
          <bgColor indexed="65"/>
        </patternFill>
      </fill>
      <alignment horizontal="right" vertical="bottom" textRotation="0" wrapText="0" indent="0" justifyLastLine="0" shrinkToFit="0" readingOrder="0"/>
      <border diagonalUp="0" diagonalDown="0" outline="0">
        <left style="thin">
          <color theme="0" tint="-0.24994659260841701"/>
        </left>
        <right style="thin">
          <color theme="0" tint="-0.24994659260841701"/>
        </right>
        <top style="thin">
          <color theme="0" tint="-0.24994659260841701"/>
        </top>
        <bottom/>
      </border>
    </dxf>
    <dxf>
      <font>
        <b val="0"/>
        <i val="0"/>
        <strike val="0"/>
        <condense val="0"/>
        <extend val="0"/>
        <outline val="0"/>
        <shadow val="0"/>
        <u val="none"/>
        <vertAlign val="baseline"/>
        <sz val="9"/>
        <color auto="1"/>
        <name val="Century Gothic"/>
        <scheme val="minor"/>
      </font>
      <numFmt numFmtId="0" formatCode="General"/>
      <fill>
        <patternFill patternType="none">
          <fgColor indexed="64"/>
          <bgColor indexed="65"/>
        </patternFill>
      </fill>
      <alignment horizontal="right" vertical="bottom" textRotation="0" wrapText="0" indent="0" justifyLastLine="0" shrinkToFit="0" readingOrder="0"/>
      <border diagonalUp="0" diagonalDown="0">
        <left style="thin">
          <color theme="0" tint="-0.24994659260841701"/>
        </left>
        <right style="thin">
          <color theme="0" tint="-0.24994659260841701"/>
        </right>
        <top style="thin">
          <color theme="0" tint="-0.24994659260841701"/>
        </top>
        <bottom style="thin">
          <color theme="0" tint="-0.24994659260841701"/>
        </bottom>
        <vertical/>
        <horizontal/>
      </border>
    </dxf>
    <dxf>
      <font>
        <b val="0"/>
        <i val="0"/>
        <strike val="0"/>
        <condense val="0"/>
        <extend val="0"/>
        <outline val="0"/>
        <shadow val="0"/>
        <u val="none"/>
        <vertAlign val="baseline"/>
        <sz val="9"/>
        <color auto="1"/>
        <name val="Century Gothic"/>
        <scheme val="minor"/>
      </font>
      <fill>
        <patternFill patternType="solid">
          <fgColor indexed="64"/>
          <bgColor theme="6" tint="0.79998168889431442"/>
        </patternFill>
      </fill>
      <alignment horizontal="right" vertical="bottom" textRotation="0" wrapText="0" indent="0" justifyLastLine="0" shrinkToFit="0" readingOrder="0"/>
      <border diagonalUp="0" diagonalDown="0" outline="0">
        <left style="thin">
          <color theme="0" tint="-0.24994659260841701"/>
        </left>
        <right style="thin">
          <color theme="0" tint="-0.24994659260841701"/>
        </right>
        <top style="thin">
          <color theme="0" tint="-0.24994659260841701"/>
        </top>
        <bottom/>
      </border>
    </dxf>
    <dxf>
      <font>
        <b val="0"/>
        <i val="0"/>
        <strike val="0"/>
        <condense val="0"/>
        <extend val="0"/>
        <outline val="0"/>
        <shadow val="0"/>
        <u val="none"/>
        <vertAlign val="baseline"/>
        <sz val="9"/>
        <color auto="1"/>
        <name val="Century Gothic"/>
        <scheme val="minor"/>
      </font>
      <numFmt numFmtId="0" formatCode="General"/>
      <fill>
        <patternFill patternType="solid">
          <fgColor indexed="64"/>
          <bgColor theme="6" tint="0.79998168889431442"/>
        </patternFill>
      </fill>
      <alignment horizontal="right" vertical="bottom" textRotation="0" wrapText="0" indent="0" justifyLastLine="0" shrinkToFit="0" readingOrder="0"/>
      <border diagonalUp="0" diagonalDown="0">
        <left style="thin">
          <color theme="0" tint="-0.24994659260841701"/>
        </left>
        <right style="thin">
          <color theme="0" tint="-0.24994659260841701"/>
        </right>
        <top style="thin">
          <color theme="0" tint="-0.24994659260841701"/>
        </top>
        <bottom style="thin">
          <color theme="0" tint="-0.24994659260841701"/>
        </bottom>
        <vertical/>
        <horizontal/>
      </border>
    </dxf>
    <dxf>
      <font>
        <b val="0"/>
        <i val="0"/>
        <strike val="0"/>
        <condense val="0"/>
        <extend val="0"/>
        <outline val="0"/>
        <shadow val="0"/>
        <u val="none"/>
        <vertAlign val="baseline"/>
        <sz val="9"/>
        <color auto="1"/>
        <name val="Century Gothic"/>
        <scheme val="minor"/>
      </font>
      <fill>
        <patternFill patternType="none">
          <fgColor indexed="64"/>
          <bgColor indexed="65"/>
        </patternFill>
      </fill>
      <alignment horizontal="right" vertical="bottom" textRotation="0" wrapText="0" indent="0" justifyLastLine="0" shrinkToFit="0" readingOrder="0"/>
      <border diagonalUp="0" diagonalDown="0" outline="0">
        <left style="thin">
          <color theme="0" tint="-0.24994659260841701"/>
        </left>
        <right style="thin">
          <color theme="0" tint="-0.24994659260841701"/>
        </right>
        <top style="thin">
          <color theme="0" tint="-0.24994659260841701"/>
        </top>
        <bottom/>
      </border>
    </dxf>
    <dxf>
      <font>
        <b val="0"/>
        <i val="0"/>
        <strike val="0"/>
        <condense val="0"/>
        <extend val="0"/>
        <outline val="0"/>
        <shadow val="0"/>
        <u val="none"/>
        <vertAlign val="baseline"/>
        <sz val="9"/>
        <color auto="1"/>
        <name val="Century Gothic"/>
        <scheme val="minor"/>
      </font>
      <numFmt numFmtId="0" formatCode="General"/>
      <fill>
        <patternFill patternType="none">
          <fgColor indexed="64"/>
          <bgColor indexed="65"/>
        </patternFill>
      </fill>
      <alignment horizontal="right" vertical="bottom" textRotation="0" wrapText="0" indent="0" justifyLastLine="0" shrinkToFit="0" readingOrder="0"/>
      <border diagonalUp="0" diagonalDown="0">
        <left style="thin">
          <color theme="0" tint="-0.24994659260841701"/>
        </left>
        <right style="thin">
          <color theme="0" tint="-0.24994659260841701"/>
        </right>
        <top style="thin">
          <color theme="0" tint="-0.24994659260841701"/>
        </top>
        <bottom style="thin">
          <color theme="0" tint="-0.24994659260841701"/>
        </bottom>
        <vertical/>
        <horizontal/>
      </border>
    </dxf>
    <dxf>
      <font>
        <b val="0"/>
        <i val="0"/>
        <strike val="0"/>
        <condense val="0"/>
        <extend val="0"/>
        <outline val="0"/>
        <shadow val="0"/>
        <u val="none"/>
        <vertAlign val="baseline"/>
        <sz val="9"/>
        <color auto="1"/>
        <name val="Century Gothic"/>
        <scheme val="minor"/>
      </font>
      <fill>
        <patternFill patternType="solid">
          <fgColor indexed="64"/>
          <bgColor theme="6" tint="0.79998168889431442"/>
        </patternFill>
      </fill>
      <alignment horizontal="right" vertical="bottom" textRotation="0" wrapText="0" indent="0" justifyLastLine="0" shrinkToFit="0" readingOrder="0"/>
      <border diagonalUp="0" diagonalDown="0" outline="0">
        <left style="thin">
          <color theme="0" tint="-0.24994659260841701"/>
        </left>
        <right style="thin">
          <color theme="0" tint="-0.24994659260841701"/>
        </right>
        <top style="thin">
          <color theme="0" tint="-0.24994659260841701"/>
        </top>
        <bottom/>
      </border>
    </dxf>
    <dxf>
      <font>
        <b val="0"/>
        <i val="0"/>
        <strike val="0"/>
        <condense val="0"/>
        <extend val="0"/>
        <outline val="0"/>
        <shadow val="0"/>
        <u val="none"/>
        <vertAlign val="baseline"/>
        <sz val="9"/>
        <color auto="1"/>
        <name val="Century Gothic"/>
        <scheme val="minor"/>
      </font>
      <numFmt numFmtId="0" formatCode="General"/>
      <fill>
        <patternFill patternType="solid">
          <fgColor indexed="64"/>
          <bgColor theme="6" tint="0.79998168889431442"/>
        </patternFill>
      </fill>
      <alignment horizontal="right" vertical="bottom" textRotation="0" wrapText="0" indent="0" justifyLastLine="0" shrinkToFit="0" readingOrder="0"/>
      <border diagonalUp="0" diagonalDown="0">
        <left style="thin">
          <color theme="0" tint="-0.24994659260841701"/>
        </left>
        <right style="thin">
          <color theme="0" tint="-0.24994659260841701"/>
        </right>
        <top style="thin">
          <color theme="0" tint="-0.24994659260841701"/>
        </top>
        <bottom style="thin">
          <color theme="0" tint="-0.24994659260841701"/>
        </bottom>
        <vertical/>
        <horizontal/>
      </border>
    </dxf>
    <dxf>
      <font>
        <b val="0"/>
        <i val="0"/>
        <strike val="0"/>
        <condense val="0"/>
        <extend val="0"/>
        <outline val="0"/>
        <shadow val="0"/>
        <u val="none"/>
        <vertAlign val="baseline"/>
        <sz val="9"/>
        <color auto="1"/>
        <name val="Century Gothic"/>
        <scheme val="minor"/>
      </font>
      <fill>
        <patternFill patternType="none">
          <fgColor indexed="64"/>
          <bgColor indexed="65"/>
        </patternFill>
      </fill>
      <alignment horizontal="right" vertical="bottom" textRotation="0" wrapText="0" indent="0" justifyLastLine="0" shrinkToFit="0" readingOrder="0"/>
      <border diagonalUp="0" diagonalDown="0" outline="0">
        <left style="thin">
          <color theme="0" tint="-0.24994659260841701"/>
        </left>
        <right style="thin">
          <color theme="0" tint="-0.24994659260841701"/>
        </right>
        <top style="thin">
          <color theme="0" tint="-0.24994659260841701"/>
        </top>
        <bottom/>
      </border>
    </dxf>
    <dxf>
      <font>
        <b val="0"/>
        <i val="0"/>
        <strike val="0"/>
        <condense val="0"/>
        <extend val="0"/>
        <outline val="0"/>
        <shadow val="0"/>
        <u val="none"/>
        <vertAlign val="baseline"/>
        <sz val="9"/>
        <color auto="1"/>
        <name val="Century Gothic"/>
        <scheme val="minor"/>
      </font>
      <numFmt numFmtId="0" formatCode="General"/>
      <fill>
        <patternFill patternType="none">
          <fgColor indexed="64"/>
          <bgColor indexed="65"/>
        </patternFill>
      </fill>
      <alignment horizontal="right" vertical="bottom" textRotation="0" wrapText="0" indent="0" justifyLastLine="0" shrinkToFit="0" readingOrder="0"/>
      <border diagonalUp="0" diagonalDown="0">
        <left style="thin">
          <color theme="0" tint="-0.24994659260841701"/>
        </left>
        <right style="thin">
          <color theme="0" tint="-0.24994659260841701"/>
        </right>
        <top style="thin">
          <color theme="0" tint="-0.24994659260841701"/>
        </top>
        <bottom style="thin">
          <color theme="0" tint="-0.24994659260841701"/>
        </bottom>
        <vertical/>
        <horizontal/>
      </border>
    </dxf>
    <dxf>
      <font>
        <b val="0"/>
        <i val="0"/>
        <strike val="0"/>
        <condense val="0"/>
        <extend val="0"/>
        <outline val="0"/>
        <shadow val="0"/>
        <u val="none"/>
        <vertAlign val="baseline"/>
        <sz val="9"/>
        <color auto="1"/>
        <name val="Century Gothic"/>
        <scheme val="minor"/>
      </font>
      <fill>
        <patternFill patternType="solid">
          <fgColor indexed="64"/>
          <bgColor theme="6" tint="0.79998168889431442"/>
        </patternFill>
      </fill>
      <alignment horizontal="right" vertical="bottom" textRotation="0" wrapText="0" indent="0" justifyLastLine="0" shrinkToFit="0" readingOrder="0"/>
      <border diagonalUp="0" diagonalDown="0" outline="0">
        <left style="thin">
          <color theme="0" tint="-0.24994659260841701"/>
        </left>
        <right style="thin">
          <color theme="0" tint="-0.24994659260841701"/>
        </right>
        <top style="thin">
          <color theme="0" tint="-0.24994659260841701"/>
        </top>
        <bottom/>
      </border>
    </dxf>
    <dxf>
      <font>
        <b val="0"/>
        <i val="0"/>
        <strike val="0"/>
        <condense val="0"/>
        <extend val="0"/>
        <outline val="0"/>
        <shadow val="0"/>
        <u val="none"/>
        <vertAlign val="baseline"/>
        <sz val="9"/>
        <color auto="1"/>
        <name val="Century Gothic"/>
        <scheme val="minor"/>
      </font>
      <numFmt numFmtId="0" formatCode="General"/>
      <fill>
        <patternFill patternType="solid">
          <fgColor indexed="64"/>
          <bgColor theme="6" tint="0.79998168889431442"/>
        </patternFill>
      </fill>
      <alignment horizontal="right" vertical="bottom" textRotation="0" wrapText="0" indent="0" justifyLastLine="0" shrinkToFit="0" readingOrder="0"/>
      <border diagonalUp="0" diagonalDown="0">
        <left style="thin">
          <color theme="0" tint="-0.24994659260841701"/>
        </left>
        <right style="thin">
          <color theme="0" tint="-0.24994659260841701"/>
        </right>
        <top style="thin">
          <color theme="0" tint="-0.24994659260841701"/>
        </top>
        <bottom style="thin">
          <color theme="0" tint="-0.24994659260841701"/>
        </bottom>
        <vertical/>
        <horizontal/>
      </border>
    </dxf>
    <dxf>
      <font>
        <b val="0"/>
        <i val="0"/>
        <strike val="0"/>
        <condense val="0"/>
        <extend val="0"/>
        <outline val="0"/>
        <shadow val="0"/>
        <u val="none"/>
        <vertAlign val="baseline"/>
        <sz val="9"/>
        <color auto="1"/>
        <name val="Century Gothic"/>
        <scheme val="minor"/>
      </font>
      <numFmt numFmtId="0" formatCode="General"/>
      <fill>
        <patternFill patternType="none">
          <fgColor indexed="64"/>
          <bgColor auto="1"/>
        </patternFill>
      </fill>
      <alignment horizontal="right" vertical="bottom" textRotation="0" wrapText="0" indent="0" justifyLastLine="0" shrinkToFit="0" readingOrder="0"/>
      <border diagonalUp="0" diagonalDown="0" outline="0">
        <left style="thin">
          <color theme="0" tint="-0.24994659260841701"/>
        </left>
        <right style="thin">
          <color theme="0" tint="-0.24994659260841701"/>
        </right>
        <top style="thin">
          <color theme="0" tint="-0.24994659260841701"/>
        </top>
        <bottom/>
      </border>
    </dxf>
    <dxf>
      <font>
        <b/>
        <i val="0"/>
        <strike val="0"/>
        <condense val="0"/>
        <extend val="0"/>
        <outline val="0"/>
        <shadow val="0"/>
        <u val="none"/>
        <vertAlign val="baseline"/>
        <sz val="9"/>
        <color auto="1"/>
        <name val="Century Gothic"/>
        <scheme val="minor"/>
      </font>
      <fill>
        <patternFill patternType="solid">
          <fgColor indexed="64"/>
          <bgColor theme="0" tint="-4.9989318521683403E-2"/>
        </patternFill>
      </fill>
      <alignment horizontal="left" vertical="bottom" textRotation="0" wrapText="0" indent="0" justifyLastLine="0" shrinkToFit="0" readingOrder="0"/>
      <border diagonalUp="0" diagonalDown="0" outline="0">
        <left/>
        <right style="thin">
          <color theme="0" tint="-0.24994659260841701"/>
        </right>
        <top style="thin">
          <color theme="0" tint="-0.24994659260841701"/>
        </top>
        <bottom/>
      </border>
    </dxf>
    <dxf>
      <font>
        <b val="0"/>
        <i val="0"/>
        <strike val="0"/>
        <condense val="0"/>
        <extend val="0"/>
        <outline val="0"/>
        <shadow val="0"/>
        <u val="none"/>
        <vertAlign val="baseline"/>
        <sz val="9"/>
        <color auto="1"/>
        <name val="Century Gothic"/>
        <scheme val="minor"/>
      </font>
      <fill>
        <patternFill patternType="solid">
          <fgColor indexed="64"/>
          <bgColor theme="0" tint="-4.9989318521683403E-2"/>
        </patternFill>
      </fill>
      <alignment horizontal="left" vertical="bottom" textRotation="0" wrapText="0" indent="0" justifyLastLine="0" shrinkToFit="0" readingOrder="0"/>
      <border diagonalUp="0" diagonalDown="0">
        <left/>
        <right style="thin">
          <color theme="0" tint="-0.24994659260841701"/>
        </right>
        <top style="thin">
          <color theme="0" tint="-0.24994659260841701"/>
        </top>
        <bottom style="thin">
          <color theme="0" tint="-0.24994659260841701"/>
        </bottom>
        <vertical/>
        <horizontal/>
      </border>
    </dxf>
    <dxf>
      <border outline="0">
        <top style="thin">
          <color theme="0" tint="-0.24994659260841701"/>
        </top>
      </border>
    </dxf>
    <dxf>
      <border outline="0">
        <left style="thin">
          <color theme="0" tint="-0.24994659260841701"/>
        </left>
        <right style="thin">
          <color theme="0" tint="-0.24994659260841701"/>
        </right>
        <top style="thin">
          <color theme="0" tint="-0.24994659260841701"/>
        </top>
        <bottom style="thin">
          <color theme="0" tint="-0.24994659260841701"/>
        </bottom>
      </border>
    </dxf>
    <dxf>
      <border outline="0">
        <bottom style="thin">
          <color theme="0" tint="-0.24994659260841701"/>
        </bottom>
      </border>
    </dxf>
    <dxf>
      <font>
        <b/>
        <i val="0"/>
        <strike val="0"/>
        <condense val="0"/>
        <extend val="0"/>
        <outline val="0"/>
        <shadow val="0"/>
        <u val="none"/>
        <vertAlign val="baseline"/>
        <sz val="9"/>
        <color auto="1"/>
        <name val="Century Gothic"/>
        <scheme val="major"/>
      </font>
      <numFmt numFmtId="0" formatCode="General"/>
      <fill>
        <patternFill patternType="solid">
          <fgColor indexed="64"/>
          <bgColor theme="6" tint="0.59999389629810485"/>
        </patternFill>
      </fill>
      <alignment horizontal="center" vertical="bottom" textRotation="0" wrapText="0" indent="0" justifyLastLine="0" shrinkToFit="0" readingOrder="0"/>
      <border diagonalUp="0" diagonalDown="0" outline="0">
        <left style="thin">
          <color theme="0" tint="-0.24994659260841701"/>
        </left>
        <right style="thin">
          <color theme="0" tint="-0.24994659260841701"/>
        </right>
        <top/>
        <bottom/>
      </border>
    </dxf>
    <dxf>
      <fill>
        <patternFill patternType="solid">
          <fgColor theme="0" tint="-0.14999847407452621"/>
          <bgColor theme="0" tint="-0.14999847407452621"/>
        </patternFill>
      </fill>
    </dxf>
    <dxf>
      <fill>
        <patternFill patternType="solid">
          <fgColor theme="0" tint="-0.14999847407452621"/>
          <bgColor theme="0" tint="-0.14999847407452621"/>
        </patternFill>
      </fill>
    </dxf>
    <dxf>
      <font>
        <b/>
        <color theme="0"/>
      </font>
      <fill>
        <patternFill patternType="solid">
          <fgColor theme="6"/>
          <bgColor theme="6"/>
        </patternFill>
      </fill>
    </dxf>
    <dxf>
      <font>
        <b val="0"/>
        <i val="0"/>
        <color theme="1"/>
      </font>
      <fill>
        <patternFill patternType="solid">
          <fgColor theme="6"/>
          <bgColor theme="6"/>
        </patternFill>
      </fill>
    </dxf>
    <dxf>
      <font>
        <b/>
        <i val="0"/>
      </font>
      <fill>
        <patternFill>
          <bgColor theme="0" tint="-4.9989318521683403E-2"/>
        </patternFill>
      </fill>
      <border>
        <top style="double">
          <color theme="1"/>
        </top>
      </border>
    </dxf>
    <dxf>
      <font>
        <b/>
        <i val="0"/>
        <color theme="1"/>
      </font>
      <fill>
        <patternFill patternType="solid">
          <fgColor theme="6"/>
          <bgColor theme="6"/>
        </patternFill>
      </fill>
      <border>
        <bottom style="medium">
          <color theme="1"/>
        </bottom>
      </border>
    </dxf>
    <dxf>
      <font>
        <color theme="1"/>
      </font>
      <border>
        <top style="medium">
          <color theme="1"/>
        </top>
        <bottom style="medium">
          <color theme="1"/>
        </bottom>
      </border>
    </dxf>
  </dxfs>
  <tableStyles count="1" defaultTableStyle="TableStyleMedium2" defaultPivotStyle="PivotStyleLight16">
    <tableStyle name="Měsíc" pivot="0" count="7" xr9:uid="{00000000-0011-0000-FFFF-FFFF00000000}">
      <tableStyleElement type="wholeTable" dxfId="208"/>
      <tableStyleElement type="headerRow" dxfId="207"/>
      <tableStyleElement type="totalRow" dxfId="206"/>
      <tableStyleElement type="firstColumn" dxfId="205"/>
      <tableStyleElement type="lastColumn" dxfId="204"/>
      <tableStyleElement type="firstRowStripe" dxfId="203"/>
      <tableStyleElement type="firstColumnStripe" dxfId="202"/>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6896CE"/>
      <rgbColor rgb="00FFFF00"/>
      <rgbColor rgb="00FF00FF"/>
      <rgbColor rgb="0000FFFF"/>
      <rgbColor rgb="00800000"/>
      <rgbColor rgb="00547D92"/>
      <rgbColor rgb="00C2D5E0"/>
      <rgbColor rgb="0037525F"/>
      <rgbColor rgb="00BCBCBC"/>
      <rgbColor rgb="00008080"/>
      <rgbColor rgb="00E0E0E0"/>
      <rgbColor rgb="00969696"/>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FEFCF2"/>
      <rgbColor rgb="00CCFFCC"/>
      <rgbColor rgb="00FFE7BD"/>
      <rgbColor rgb="00FCFAF2"/>
      <rgbColor rgb="00FF99CC"/>
      <rgbColor rgb="00EAEAEA"/>
      <rgbColor rgb="00FDF7DF"/>
      <rgbColor rgb="003366FF"/>
      <rgbColor rgb="0033CCCC"/>
      <rgbColor rgb="0099CC00"/>
      <rgbColor rgb="00FFCC00"/>
      <rgbColor rgb="00FF9900"/>
      <rgbColor rgb="00FF6600"/>
      <rgbColor rgb="00FBF8EF"/>
      <rgbColor rgb="00CFCFCF"/>
      <rgbColor rgb="00748EA8"/>
      <rgbColor rgb="00339966"/>
      <rgbColor rgb="00739ED3"/>
      <rgbColor rgb="00ECF5D7"/>
      <rgbColor rgb="00993300"/>
      <rgbColor rgb="00993366"/>
      <rgbColor rgb="00F1F6F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Leden" displayName="Leden" ref="B7:L15" totalsRowCount="1" headerRowDxfId="201" headerRowBorderDxfId="200" tableBorderDxfId="199" totalsRowBorderDxfId="198">
  <autoFilter ref="B7:L14" xr:uid="{00000000-0009-0000-0100-000001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autoFilter>
  <tableColumns count="11">
    <tableColumn id="1" xr3:uid="{00000000-0010-0000-0000-000001000000}" name="Leden" totalsRowLabel="Celkový počet hodin za týden" dataDxfId="197" totalsRowDxfId="196"/>
    <tableColumn id="3" xr3:uid="{00000000-0010-0000-0000-000003000000}" name="Týden 1" totalsRowFunction="sum" totalsRowDxfId="195"/>
    <tableColumn id="4" xr3:uid="{00000000-0010-0000-0000-000004000000}" name="Přesčas" totalsRowFunction="sum" dataDxfId="194" totalsRowDxfId="193"/>
    <tableColumn id="5" xr3:uid="{00000000-0010-0000-0000-000005000000}" name="Týden 2" totalsRowFunction="sum" dataDxfId="192" totalsRowDxfId="191"/>
    <tableColumn id="6" xr3:uid="{00000000-0010-0000-0000-000006000000}" name="Přesčas " totalsRowFunction="sum" dataDxfId="190" totalsRowDxfId="189"/>
    <tableColumn id="7" xr3:uid="{00000000-0010-0000-0000-000007000000}" name="Týden 3" totalsRowFunction="sum" dataDxfId="188" totalsRowDxfId="187"/>
    <tableColumn id="8" xr3:uid="{00000000-0010-0000-0000-000008000000}" name="Přesčas  " totalsRowFunction="sum" dataDxfId="186" totalsRowDxfId="185"/>
    <tableColumn id="9" xr3:uid="{00000000-0010-0000-0000-000009000000}" name="Týden 4" totalsRowFunction="sum" dataDxfId="184" totalsRowDxfId="183"/>
    <tableColumn id="10" xr3:uid="{00000000-0010-0000-0000-00000A000000}" name="Přesčas   " totalsRowFunction="sum" dataDxfId="182" totalsRowDxfId="181"/>
    <tableColumn id="11" xr3:uid="{00000000-0010-0000-0000-00000B000000}" name="Týden 5" totalsRowFunction="sum" dataDxfId="180" totalsRowDxfId="179"/>
    <tableColumn id="12" xr3:uid="{00000000-0010-0000-0000-00000C000000}" name="Přesčas    " totalsRowFunction="sum" dataDxfId="178" totalsRowDxfId="177"/>
  </tableColumns>
  <tableStyleInfo name="Měsíc" showFirstColumn="1" showLastColumn="0" showRowStripes="0" showColumnStripes="0"/>
  <extLst>
    <ext xmlns:x14="http://schemas.microsoft.com/office/spreadsheetml/2009/9/main" uri="{504A1905-F514-4f6f-8877-14C23A59335A}">
      <x14:table altTextSummary="Do této tabulky zadejte hodiny normální pracovní doby a přesčasové hodiny v 1., 2., 3., 4. a 5. týdnu ledna. Celkové počty hodin za týden se vypočítají automaticky."/>
    </ext>
  </extLst>
</table>
</file>

<file path=xl/tables/table1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1" xr:uid="{00000000-000C-0000-FFFF-FFFF09000000}" name="Říjen" displayName="Říjen" ref="B109:L117" totalsRowCount="1" headerRowDxfId="48" headerRowBorderDxfId="47" tableBorderDxfId="46" totalsRowBorderDxfId="45">
  <autoFilter ref="B109:L116" xr:uid="{00000000-0009-0000-0100-00000B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autoFilter>
  <tableColumns count="11">
    <tableColumn id="1" xr3:uid="{00000000-0010-0000-0900-000001000000}" name="Říjen" totalsRowLabel="Celkový počet hodin za týden" dataDxfId="44" totalsRowDxfId="43"/>
    <tableColumn id="2" xr3:uid="{00000000-0010-0000-0900-000002000000}" name="Týden 1" totalsRowFunction="sum" dataDxfId="42"/>
    <tableColumn id="3" xr3:uid="{00000000-0010-0000-0900-000003000000}" name="Přesčas" totalsRowFunction="sum" dataDxfId="41"/>
    <tableColumn id="4" xr3:uid="{00000000-0010-0000-0900-000004000000}" name="Týden 2" totalsRowFunction="sum" dataDxfId="40"/>
    <tableColumn id="5" xr3:uid="{00000000-0010-0000-0900-000005000000}" name="Přesčas " totalsRowFunction="sum" dataDxfId="39"/>
    <tableColumn id="6" xr3:uid="{00000000-0010-0000-0900-000006000000}" name="Týden 3" totalsRowFunction="sum" dataDxfId="38"/>
    <tableColumn id="7" xr3:uid="{00000000-0010-0000-0900-000007000000}" name="Přesčas  " totalsRowFunction="sum" dataDxfId="37"/>
    <tableColumn id="8" xr3:uid="{00000000-0010-0000-0900-000008000000}" name="Týden 4" totalsRowFunction="sum" dataDxfId="36"/>
    <tableColumn id="9" xr3:uid="{00000000-0010-0000-0900-000009000000}" name="Přesčas   " totalsRowFunction="sum" dataDxfId="35"/>
    <tableColumn id="10" xr3:uid="{00000000-0010-0000-0900-00000A000000}" name="Týden 5" totalsRowFunction="sum" dataDxfId="34"/>
    <tableColumn id="11" xr3:uid="{00000000-0010-0000-0900-00000B000000}" name="Přesčas    " totalsRowFunction="sum" dataDxfId="33"/>
  </tableColumns>
  <tableStyleInfo name="Měsíc" showFirstColumn="1" showLastColumn="0" showRowStripes="0" showColumnStripes="0"/>
  <extLst>
    <ext xmlns:x14="http://schemas.microsoft.com/office/spreadsheetml/2009/9/main" uri="{504A1905-F514-4f6f-8877-14C23A59335A}">
      <x14:table altTextSummary="Do této tabulky zadejte hodiny normální pracovní doby a přesčasové hodiny v 1., 2., 3., 4. a 5. týdnu října. Celkové počty hodin za týden se vypočítají automaticky."/>
    </ext>
  </extLst>
</table>
</file>

<file path=xl/tables/table1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2" xr:uid="{00000000-000C-0000-FFFF-FFFF0A000000}" name="Listopad" displayName="Listopad" ref="B120:L128" totalsRowCount="1" headerRowDxfId="32" headerRowBorderDxfId="31" tableBorderDxfId="30" totalsRowBorderDxfId="29">
  <autoFilter ref="B120:L127" xr:uid="{00000000-0009-0000-0100-00000C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autoFilter>
  <tableColumns count="11">
    <tableColumn id="1" xr3:uid="{00000000-0010-0000-0A00-000001000000}" name="Listopad" totalsRowLabel="Celkový počet hodin za týden" dataDxfId="28" totalsRowDxfId="27"/>
    <tableColumn id="2" xr3:uid="{00000000-0010-0000-0A00-000002000000}" name="Týden 1" totalsRowFunction="sum" dataDxfId="26"/>
    <tableColumn id="3" xr3:uid="{00000000-0010-0000-0A00-000003000000}" name="Přesčas" totalsRowFunction="sum" dataDxfId="25"/>
    <tableColumn id="4" xr3:uid="{00000000-0010-0000-0A00-000004000000}" name="Týden 2" totalsRowFunction="sum" dataDxfId="24"/>
    <tableColumn id="5" xr3:uid="{00000000-0010-0000-0A00-000005000000}" name="Přesčas " totalsRowFunction="sum" dataDxfId="23"/>
    <tableColumn id="6" xr3:uid="{00000000-0010-0000-0A00-000006000000}" name="Týden 3" totalsRowFunction="sum" dataDxfId="22"/>
    <tableColumn id="7" xr3:uid="{00000000-0010-0000-0A00-000007000000}" name="Přesčas  " totalsRowFunction="sum" dataDxfId="21"/>
    <tableColumn id="8" xr3:uid="{00000000-0010-0000-0A00-000008000000}" name="Týden 4" totalsRowFunction="sum" dataDxfId="20"/>
    <tableColumn id="9" xr3:uid="{00000000-0010-0000-0A00-000009000000}" name="Přesčas   " totalsRowFunction="sum" dataDxfId="19"/>
    <tableColumn id="10" xr3:uid="{00000000-0010-0000-0A00-00000A000000}" name="Týden 5" totalsRowFunction="sum" dataDxfId="18"/>
    <tableColumn id="11" xr3:uid="{00000000-0010-0000-0A00-00000B000000}" name="Přesčas    " totalsRowFunction="sum" dataDxfId="17"/>
  </tableColumns>
  <tableStyleInfo name="Měsíc" showFirstColumn="1" showLastColumn="0" showRowStripes="0" showColumnStripes="0"/>
  <extLst>
    <ext xmlns:x14="http://schemas.microsoft.com/office/spreadsheetml/2009/9/main" uri="{504A1905-F514-4f6f-8877-14C23A59335A}">
      <x14:table altTextSummary="Do této tabulky zadejte hodiny normální pracovní doby a přesčasové hodiny v 1., 2., 3., 4. a 5. týdnu listopadu. Celkové počty hodin za týden se vypočítají automaticky."/>
    </ext>
  </extLst>
</table>
</file>

<file path=xl/tables/table1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3" xr:uid="{00000000-000C-0000-FFFF-FFFF0B000000}" name="Prosinec" displayName="Prosinec" ref="B131:L139" totalsRowCount="1" headerRowDxfId="16" headerRowBorderDxfId="15" tableBorderDxfId="14" totalsRowBorderDxfId="13">
  <autoFilter ref="B131:L138" xr:uid="{00000000-0009-0000-0100-00000D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autoFilter>
  <tableColumns count="11">
    <tableColumn id="1" xr3:uid="{00000000-0010-0000-0B00-000001000000}" name="Prosinec" totalsRowLabel="Celkový počet hodin za týden" dataDxfId="12" totalsRowDxfId="11"/>
    <tableColumn id="2" xr3:uid="{00000000-0010-0000-0B00-000002000000}" name="Týden 1" totalsRowFunction="sum" dataDxfId="10"/>
    <tableColumn id="3" xr3:uid="{00000000-0010-0000-0B00-000003000000}" name="Přesčas" totalsRowFunction="sum" dataDxfId="9"/>
    <tableColumn id="4" xr3:uid="{00000000-0010-0000-0B00-000004000000}" name="Týden 2" totalsRowFunction="sum" dataDxfId="8" totalsRowDxfId="7"/>
    <tableColumn id="5" xr3:uid="{00000000-0010-0000-0B00-000005000000}" name="Přesčas " totalsRowFunction="sum" dataDxfId="6"/>
    <tableColumn id="6" xr3:uid="{00000000-0010-0000-0B00-000006000000}" name="Týden 3" totalsRowFunction="sum" dataDxfId="5"/>
    <tableColumn id="7" xr3:uid="{00000000-0010-0000-0B00-000007000000}" name="Přesčas  " totalsRowFunction="sum" dataDxfId="4"/>
    <tableColumn id="8" xr3:uid="{00000000-0010-0000-0B00-000008000000}" name="Týden 4" totalsRowFunction="sum" dataDxfId="3"/>
    <tableColumn id="9" xr3:uid="{00000000-0010-0000-0B00-000009000000}" name="Přesčas   " totalsRowFunction="sum" dataDxfId="2"/>
    <tableColumn id="10" xr3:uid="{00000000-0010-0000-0B00-00000A000000}" name="Týden 5" totalsRowFunction="sum" dataDxfId="1"/>
    <tableColumn id="11" xr3:uid="{00000000-0010-0000-0B00-00000B000000}" name="Přesčas    " totalsRowFunction="sum" dataDxfId="0"/>
  </tableColumns>
  <tableStyleInfo name="Měsíc" showFirstColumn="1" showLastColumn="0" showRowStripes="0" showColumnStripes="0"/>
  <extLst>
    <ext xmlns:x14="http://schemas.microsoft.com/office/spreadsheetml/2009/9/main" uri="{504A1905-F514-4f6f-8877-14C23A59335A}">
      <x14:table altTextSummary="Do této tabulky zadejte hodiny normální pracovní doby a přesčasové hodiny v 1., 2., 3., 4. a 5. týdnu prosince. Celkové počty hodin za týden se vypočítají automaticky."/>
    </ext>
  </extLst>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1000000}" name="Únor" displayName="Únor" ref="B18:L26" totalsRowCount="1" headerRowDxfId="176" headerRowBorderDxfId="175" tableBorderDxfId="174" totalsRowBorderDxfId="173">
  <autoFilter ref="B18:L25" xr:uid="{00000000-0009-0000-0100-000002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autoFilter>
  <tableColumns count="11">
    <tableColumn id="1" xr3:uid="{00000000-0010-0000-0100-000001000000}" name="Únor" totalsRowLabel="Celkový počet hodin za týden" dataDxfId="172" totalsRowDxfId="171"/>
    <tableColumn id="2" xr3:uid="{00000000-0010-0000-0100-000002000000}" name="Týden 1" totalsRowFunction="sum" dataDxfId="170"/>
    <tableColumn id="3" xr3:uid="{00000000-0010-0000-0100-000003000000}" name="Přesčas" totalsRowFunction="sum" dataDxfId="169"/>
    <tableColumn id="4" xr3:uid="{00000000-0010-0000-0100-000004000000}" name="Týden 2" totalsRowFunction="sum" dataDxfId="168"/>
    <tableColumn id="5" xr3:uid="{00000000-0010-0000-0100-000005000000}" name="Přesčas " totalsRowFunction="sum" dataDxfId="167"/>
    <tableColumn id="6" xr3:uid="{00000000-0010-0000-0100-000006000000}" name="Týden 3" totalsRowFunction="sum" dataDxfId="166"/>
    <tableColumn id="7" xr3:uid="{00000000-0010-0000-0100-000007000000}" name="Přesčas  " totalsRowFunction="sum" dataDxfId="165"/>
    <tableColumn id="8" xr3:uid="{00000000-0010-0000-0100-000008000000}" name="Týden 4" totalsRowFunction="sum" dataDxfId="164"/>
    <tableColumn id="9" xr3:uid="{00000000-0010-0000-0100-000009000000}" name="Přesčas   " totalsRowFunction="sum" dataDxfId="163"/>
    <tableColumn id="10" xr3:uid="{00000000-0010-0000-0100-00000A000000}" name="Týden 5" totalsRowFunction="sum" dataDxfId="162"/>
    <tableColumn id="11" xr3:uid="{00000000-0010-0000-0100-00000B000000}" name="Přesčas    " totalsRowFunction="sum" dataDxfId="161"/>
  </tableColumns>
  <tableStyleInfo name="Měsíc" showFirstColumn="1" showLastColumn="0" showRowStripes="0" showColumnStripes="0"/>
  <extLst>
    <ext xmlns:x14="http://schemas.microsoft.com/office/spreadsheetml/2009/9/main" uri="{504A1905-F514-4f6f-8877-14C23A59335A}">
      <x14:table altTextSummary="Do této tabulky zadejte hodiny normální pracovní doby a přesčasové hodiny v 1., 2., 3., 4. a 5. týdnu února. Celkové počty hodin za týden se vypočítají automaticky."/>
    </ext>
  </extLst>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00000000-000C-0000-FFFF-FFFF02000000}" name="Březen" displayName="Březen" ref="B29:L37" totalsRowCount="1" headerRowDxfId="160" headerRowBorderDxfId="159" tableBorderDxfId="158" totalsRowBorderDxfId="157">
  <autoFilter ref="B29:L36" xr:uid="{00000000-0009-0000-0100-000003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autoFilter>
  <tableColumns count="11">
    <tableColumn id="1" xr3:uid="{00000000-0010-0000-0200-000001000000}" name="Březen" totalsRowLabel="Celkový počet hodin za týden" dataDxfId="156" totalsRowDxfId="155"/>
    <tableColumn id="2" xr3:uid="{00000000-0010-0000-0200-000002000000}" name="Týden 1" totalsRowFunction="sum" dataDxfId="154"/>
    <tableColumn id="3" xr3:uid="{00000000-0010-0000-0200-000003000000}" name="Přesčas" totalsRowFunction="sum" dataDxfId="153"/>
    <tableColumn id="4" xr3:uid="{00000000-0010-0000-0200-000004000000}" name="Týden 2" totalsRowFunction="sum" dataDxfId="152"/>
    <tableColumn id="5" xr3:uid="{00000000-0010-0000-0200-000005000000}" name="Přesčas " totalsRowFunction="sum" dataDxfId="151"/>
    <tableColumn id="6" xr3:uid="{00000000-0010-0000-0200-000006000000}" name="Týden 3" totalsRowFunction="sum" dataDxfId="150"/>
    <tableColumn id="7" xr3:uid="{00000000-0010-0000-0200-000007000000}" name="Přesčas  " totalsRowFunction="sum" dataDxfId="149"/>
    <tableColumn id="8" xr3:uid="{00000000-0010-0000-0200-000008000000}" name="Týden 4" totalsRowFunction="sum" dataDxfId="148"/>
    <tableColumn id="9" xr3:uid="{00000000-0010-0000-0200-000009000000}" name="Přesčas   " totalsRowFunction="sum" dataDxfId="147"/>
    <tableColumn id="10" xr3:uid="{00000000-0010-0000-0200-00000A000000}" name="Týden 5" totalsRowFunction="sum" dataDxfId="146"/>
    <tableColumn id="11" xr3:uid="{00000000-0010-0000-0200-00000B000000}" name="Přesčas    " totalsRowFunction="sum" dataDxfId="145"/>
  </tableColumns>
  <tableStyleInfo name="Měsíc" showFirstColumn="1" showLastColumn="0" showRowStripes="0" showColumnStripes="0"/>
  <extLst>
    <ext xmlns:x14="http://schemas.microsoft.com/office/spreadsheetml/2009/9/main" uri="{504A1905-F514-4f6f-8877-14C23A59335A}">
      <x14:table altTextSummary="Do této tabulky zadejte hodiny normální pracovní doby a přesčasové hodiny v 1., 2., 3., 4. a 5. týdnu března. Celkové počty hodin za týden se vypočítají automaticky."/>
    </ext>
  </extLst>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00000000-000C-0000-FFFF-FFFF03000000}" name="Duben" displayName="Duben" ref="B41:L49" totalsRowCount="1" headerRowDxfId="144" headerRowBorderDxfId="143" tableBorderDxfId="142" totalsRowBorderDxfId="141">
  <autoFilter ref="B41:L48" xr:uid="{00000000-0009-0000-0100-000005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autoFilter>
  <tableColumns count="11">
    <tableColumn id="1" xr3:uid="{00000000-0010-0000-0300-000001000000}" name="Duben" totalsRowLabel="Celkový počet hodin za týden" dataDxfId="140" totalsRowDxfId="139"/>
    <tableColumn id="2" xr3:uid="{00000000-0010-0000-0300-000002000000}" name="Týden 1" totalsRowFunction="sum" dataDxfId="138"/>
    <tableColumn id="3" xr3:uid="{00000000-0010-0000-0300-000003000000}" name="Přesčas" totalsRowFunction="sum" dataDxfId="137"/>
    <tableColumn id="4" xr3:uid="{00000000-0010-0000-0300-000004000000}" name="Týden 2" totalsRowFunction="sum" dataDxfId="136"/>
    <tableColumn id="5" xr3:uid="{00000000-0010-0000-0300-000005000000}" name="Přesčas " totalsRowFunction="sum" dataDxfId="135"/>
    <tableColumn id="6" xr3:uid="{00000000-0010-0000-0300-000006000000}" name="Týden 3" totalsRowFunction="sum" dataDxfId="134"/>
    <tableColumn id="7" xr3:uid="{00000000-0010-0000-0300-000007000000}" name="Přesčas  " totalsRowFunction="sum" dataDxfId="133"/>
    <tableColumn id="8" xr3:uid="{00000000-0010-0000-0300-000008000000}" name="Týden 4" totalsRowFunction="sum" dataDxfId="132"/>
    <tableColumn id="9" xr3:uid="{00000000-0010-0000-0300-000009000000}" name="Přesčas   " totalsRowFunction="sum" dataDxfId="131"/>
    <tableColumn id="10" xr3:uid="{00000000-0010-0000-0300-00000A000000}" name="Týden 5" totalsRowFunction="sum" dataDxfId="130"/>
    <tableColumn id="11" xr3:uid="{00000000-0010-0000-0300-00000B000000}" name="Přesčas    " totalsRowFunction="sum" dataDxfId="129"/>
  </tableColumns>
  <tableStyleInfo name="Měsíc" showFirstColumn="1" showLastColumn="0" showRowStripes="0" showColumnStripes="0"/>
  <extLst>
    <ext xmlns:x14="http://schemas.microsoft.com/office/spreadsheetml/2009/9/main" uri="{504A1905-F514-4f6f-8877-14C23A59335A}">
      <x14:table altTextSummary="Do této tabulky zadejte hodiny normální pracovní doby a přesčasové hodiny v 1., 2., 3., 4. a 5. týdnu dubna. Celkové počty hodin za týden se vypočítají automaticky."/>
    </ext>
  </extLst>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 xr:uid="{00000000-000C-0000-FFFF-FFFF04000000}" name="Květen" displayName="Květen" ref="B52:L60" totalsRowCount="1" headerRowDxfId="128" headerRowBorderDxfId="127" tableBorderDxfId="126" totalsRowBorderDxfId="125">
  <autoFilter ref="B52:L59" xr:uid="{00000000-0009-0000-0100-000006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autoFilter>
  <tableColumns count="11">
    <tableColumn id="1" xr3:uid="{00000000-0010-0000-0400-000001000000}" name="Květen" totalsRowLabel="Celkový počet hodin za týden" dataDxfId="124" totalsRowDxfId="123"/>
    <tableColumn id="2" xr3:uid="{00000000-0010-0000-0400-000002000000}" name="Týden 1" totalsRowFunction="sum" dataDxfId="122"/>
    <tableColumn id="3" xr3:uid="{00000000-0010-0000-0400-000003000000}" name="Přesčas" totalsRowFunction="sum" dataDxfId="121"/>
    <tableColumn id="4" xr3:uid="{00000000-0010-0000-0400-000004000000}" name="Týden 2" totalsRowFunction="sum" dataDxfId="120"/>
    <tableColumn id="5" xr3:uid="{00000000-0010-0000-0400-000005000000}" name="Přesčas " totalsRowFunction="sum" dataDxfId="119"/>
    <tableColumn id="6" xr3:uid="{00000000-0010-0000-0400-000006000000}" name="Týden 3" totalsRowFunction="sum" dataDxfId="118"/>
    <tableColumn id="7" xr3:uid="{00000000-0010-0000-0400-000007000000}" name="Přesčas  " totalsRowFunction="sum" dataDxfId="117"/>
    <tableColumn id="8" xr3:uid="{00000000-0010-0000-0400-000008000000}" name="Týden 4" totalsRowFunction="sum" dataDxfId="116"/>
    <tableColumn id="9" xr3:uid="{00000000-0010-0000-0400-000009000000}" name="Přesčas   " totalsRowFunction="sum" dataDxfId="115"/>
    <tableColumn id="10" xr3:uid="{00000000-0010-0000-0400-00000A000000}" name="Týden 5" totalsRowFunction="sum" dataDxfId="114"/>
    <tableColumn id="11" xr3:uid="{00000000-0010-0000-0400-00000B000000}" name="Přesčas    " totalsRowFunction="sum" dataDxfId="113"/>
  </tableColumns>
  <tableStyleInfo name="Měsíc" showFirstColumn="1" showLastColumn="0" showRowStripes="0" showColumnStripes="0"/>
  <extLst>
    <ext xmlns:x14="http://schemas.microsoft.com/office/spreadsheetml/2009/9/main" uri="{504A1905-F514-4f6f-8877-14C23A59335A}">
      <x14:table altTextSummary="Do této tabulky zadejte hodiny normální pracovní doby a přesčasové hodiny v 1., 2., 3., 4. a 5. týdnu května. Celkové počty hodin za týden se vypočítají automaticky."/>
    </ext>
  </extLst>
</table>
</file>

<file path=xl/tables/table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 xr:uid="{00000000-000C-0000-FFFF-FFFF05000000}" name="Červen" displayName="Červen" ref="B63:L71" totalsRowCount="1" headerRowDxfId="112" headerRowBorderDxfId="111" tableBorderDxfId="110" totalsRowBorderDxfId="109">
  <autoFilter ref="B63:L70" xr:uid="{00000000-0009-0000-0100-000007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autoFilter>
  <tableColumns count="11">
    <tableColumn id="1" xr3:uid="{00000000-0010-0000-0500-000001000000}" name="Červen" totalsRowLabel="Celkový počet hodin za týden" dataDxfId="108" totalsRowDxfId="107"/>
    <tableColumn id="2" xr3:uid="{00000000-0010-0000-0500-000002000000}" name="Týden 1" totalsRowFunction="sum" dataDxfId="106"/>
    <tableColumn id="3" xr3:uid="{00000000-0010-0000-0500-000003000000}" name="Přesčas" totalsRowFunction="sum" dataDxfId="105"/>
    <tableColumn id="4" xr3:uid="{00000000-0010-0000-0500-000004000000}" name="Týden 2" totalsRowFunction="sum" dataDxfId="104"/>
    <tableColumn id="5" xr3:uid="{00000000-0010-0000-0500-000005000000}" name="Přesčas " totalsRowFunction="sum" dataDxfId="103"/>
    <tableColumn id="6" xr3:uid="{00000000-0010-0000-0500-000006000000}" name="Týden 3" totalsRowFunction="sum" dataDxfId="102"/>
    <tableColumn id="7" xr3:uid="{00000000-0010-0000-0500-000007000000}" name="Přesčas  " totalsRowFunction="sum" dataDxfId="101"/>
    <tableColumn id="8" xr3:uid="{00000000-0010-0000-0500-000008000000}" name="Týden 4" totalsRowFunction="sum" dataDxfId="100"/>
    <tableColumn id="9" xr3:uid="{00000000-0010-0000-0500-000009000000}" name="Přesčas   " totalsRowFunction="sum" dataDxfId="99"/>
    <tableColumn id="10" xr3:uid="{00000000-0010-0000-0500-00000A000000}" name="Týden 5" totalsRowFunction="sum" dataDxfId="98"/>
    <tableColumn id="11" xr3:uid="{00000000-0010-0000-0500-00000B000000}" name="Přesčas    " totalsRowFunction="sum" dataDxfId="97"/>
  </tableColumns>
  <tableStyleInfo name="Měsíc" showFirstColumn="1" showLastColumn="0" showRowStripes="0" showColumnStripes="0"/>
  <extLst>
    <ext xmlns:x14="http://schemas.microsoft.com/office/spreadsheetml/2009/9/main" uri="{504A1905-F514-4f6f-8877-14C23A59335A}">
      <x14:table altTextSummary="Do této tabulky zadejte hodiny normální pracovní doby a přesčasové hodiny v 1., 2., 3., 4. a 5. týdnu června. Celkové počty hodin za týden se vypočítají automaticky."/>
    </ext>
  </extLst>
</table>
</file>

<file path=xl/tables/table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8" xr:uid="{00000000-000C-0000-FFFF-FFFF06000000}" name="Červenec" displayName="Červenec" ref="B75:L83" totalsRowCount="1" headerRowDxfId="96" headerRowBorderDxfId="95" tableBorderDxfId="94" totalsRowBorderDxfId="93">
  <autoFilter ref="B75:L82" xr:uid="{00000000-0009-0000-0100-000008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autoFilter>
  <tableColumns count="11">
    <tableColumn id="1" xr3:uid="{00000000-0010-0000-0600-000001000000}" name="Červenec" totalsRowLabel="Celkový počet hodin za týden" dataDxfId="92" totalsRowDxfId="91"/>
    <tableColumn id="2" xr3:uid="{00000000-0010-0000-0600-000002000000}" name="Týden 1" totalsRowFunction="sum" dataDxfId="90"/>
    <tableColumn id="3" xr3:uid="{00000000-0010-0000-0600-000003000000}" name="Přesčas" totalsRowFunction="sum" dataDxfId="89"/>
    <tableColumn id="4" xr3:uid="{00000000-0010-0000-0600-000004000000}" name="Týden 2" totalsRowFunction="sum" dataDxfId="88"/>
    <tableColumn id="5" xr3:uid="{00000000-0010-0000-0600-000005000000}" name="Přesčas " totalsRowFunction="sum" dataDxfId="87"/>
    <tableColumn id="6" xr3:uid="{00000000-0010-0000-0600-000006000000}" name="Týden 3" totalsRowFunction="sum" dataDxfId="86"/>
    <tableColumn id="7" xr3:uid="{00000000-0010-0000-0600-000007000000}" name="Přesčas  " totalsRowFunction="sum" dataDxfId="85"/>
    <tableColumn id="8" xr3:uid="{00000000-0010-0000-0600-000008000000}" name="Týden 4" totalsRowFunction="sum" dataDxfId="84"/>
    <tableColumn id="9" xr3:uid="{00000000-0010-0000-0600-000009000000}" name="Přesčas   " totalsRowFunction="sum" dataDxfId="83"/>
    <tableColumn id="10" xr3:uid="{00000000-0010-0000-0600-00000A000000}" name="Týden 5" totalsRowFunction="sum" dataDxfId="82"/>
    <tableColumn id="11" xr3:uid="{00000000-0010-0000-0600-00000B000000}" name="Přesčas    " totalsRowFunction="sum" dataDxfId="81"/>
  </tableColumns>
  <tableStyleInfo name="Měsíc" showFirstColumn="1" showLastColumn="0" showRowStripes="0" showColumnStripes="0"/>
  <extLst>
    <ext xmlns:x14="http://schemas.microsoft.com/office/spreadsheetml/2009/9/main" uri="{504A1905-F514-4f6f-8877-14C23A59335A}">
      <x14:table altTextSummary="Do této tabulky zadejte hodiny normální pracovní doby a přesčasové hodiny v 1., 2., 3., 4. a 5. týdnu července. Celkové počty hodin za týden se vypočítají automaticky."/>
    </ext>
  </extLst>
</table>
</file>

<file path=xl/tables/table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9" xr:uid="{00000000-000C-0000-FFFF-FFFF07000000}" name="Srpen" displayName="Srpen" ref="B86:L94" totalsRowCount="1" headerRowDxfId="80" headerRowBorderDxfId="79" tableBorderDxfId="78" totalsRowBorderDxfId="77">
  <autoFilter ref="B86:L93" xr:uid="{00000000-0009-0000-0100-000009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autoFilter>
  <tableColumns count="11">
    <tableColumn id="1" xr3:uid="{00000000-0010-0000-0700-000001000000}" name="Srpen" totalsRowLabel="Celkový počet hodin za týden" dataDxfId="76" totalsRowDxfId="75"/>
    <tableColumn id="2" xr3:uid="{00000000-0010-0000-0700-000002000000}" name="Týden 1" totalsRowFunction="sum" dataDxfId="74"/>
    <tableColumn id="3" xr3:uid="{00000000-0010-0000-0700-000003000000}" name="Přesčas" totalsRowFunction="sum" dataDxfId="73"/>
    <tableColumn id="4" xr3:uid="{00000000-0010-0000-0700-000004000000}" name="Týden 2" totalsRowFunction="sum" dataDxfId="72"/>
    <tableColumn id="5" xr3:uid="{00000000-0010-0000-0700-000005000000}" name="Přesčas " totalsRowFunction="sum" dataDxfId="71"/>
    <tableColumn id="6" xr3:uid="{00000000-0010-0000-0700-000006000000}" name="Týden 3" totalsRowFunction="sum" dataDxfId="70"/>
    <tableColumn id="7" xr3:uid="{00000000-0010-0000-0700-000007000000}" name="Přesčas  " totalsRowFunction="sum" dataDxfId="69"/>
    <tableColumn id="8" xr3:uid="{00000000-0010-0000-0700-000008000000}" name="Týden 4" totalsRowFunction="sum" dataDxfId="68"/>
    <tableColumn id="9" xr3:uid="{00000000-0010-0000-0700-000009000000}" name="Přesčas   " totalsRowFunction="sum" dataDxfId="67"/>
    <tableColumn id="10" xr3:uid="{00000000-0010-0000-0700-00000A000000}" name="Týden 5" totalsRowFunction="sum" dataDxfId="66"/>
    <tableColumn id="11" xr3:uid="{00000000-0010-0000-0700-00000B000000}" name="Přesčas    " totalsRowFunction="sum" dataDxfId="65"/>
  </tableColumns>
  <tableStyleInfo name="Měsíc" showFirstColumn="1" showLastColumn="0" showRowStripes="0" showColumnStripes="0"/>
  <extLst>
    <ext xmlns:x14="http://schemas.microsoft.com/office/spreadsheetml/2009/9/main" uri="{504A1905-F514-4f6f-8877-14C23A59335A}">
      <x14:table altTextSummary="Do této tabulky zadejte hodiny normální pracovní doby a přesčasové hodiny v 1., 2., 3., 4. a 5. týdnu srpna. Celkové počty hodin za týden se vypočítají automaticky."/>
    </ext>
  </extLst>
</table>
</file>

<file path=xl/tables/table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0" xr:uid="{00000000-000C-0000-FFFF-FFFF08000000}" name="Září" displayName="Září" ref="B97:L105" totalsRowCount="1" headerRowDxfId="64" headerRowBorderDxfId="63" tableBorderDxfId="62" totalsRowBorderDxfId="61">
  <autoFilter ref="B97:L104" xr:uid="{00000000-0009-0000-0100-00000A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autoFilter>
  <tableColumns count="11">
    <tableColumn id="1" xr3:uid="{00000000-0010-0000-0800-000001000000}" name="Září" totalsRowLabel="Celkový počet hodin za týden" dataDxfId="60" totalsRowDxfId="59"/>
    <tableColumn id="2" xr3:uid="{00000000-0010-0000-0800-000002000000}" name="Týden 1" totalsRowFunction="sum" dataDxfId="58"/>
    <tableColumn id="3" xr3:uid="{00000000-0010-0000-0800-000003000000}" name="Přesčas" totalsRowFunction="sum" dataDxfId="57"/>
    <tableColumn id="4" xr3:uid="{00000000-0010-0000-0800-000004000000}" name="Týden 2" totalsRowFunction="sum" dataDxfId="56"/>
    <tableColumn id="5" xr3:uid="{00000000-0010-0000-0800-000005000000}" name="Přesčas " totalsRowFunction="sum" dataDxfId="55"/>
    <tableColumn id="6" xr3:uid="{00000000-0010-0000-0800-000006000000}" name="Týden 3" totalsRowFunction="sum" dataDxfId="54"/>
    <tableColumn id="7" xr3:uid="{00000000-0010-0000-0800-000007000000}" name="Přesčas  " totalsRowFunction="sum" dataDxfId="53"/>
    <tableColumn id="8" xr3:uid="{00000000-0010-0000-0800-000008000000}" name="Týden 4" totalsRowFunction="sum" dataDxfId="52"/>
    <tableColumn id="9" xr3:uid="{00000000-0010-0000-0800-000009000000}" name="Přesčas   " totalsRowFunction="sum" dataDxfId="51"/>
    <tableColumn id="10" xr3:uid="{00000000-0010-0000-0800-00000A000000}" name="Týden 5" totalsRowFunction="sum" dataDxfId="50"/>
    <tableColumn id="11" xr3:uid="{00000000-0010-0000-0800-00000B000000}" name="Přesčas    " totalsRowFunction="sum" dataDxfId="49"/>
  </tableColumns>
  <tableStyleInfo name="Měsíc" showFirstColumn="1" showLastColumn="0" showRowStripes="0" showColumnStripes="0"/>
  <extLst>
    <ext xmlns:x14="http://schemas.microsoft.com/office/spreadsheetml/2009/9/main" uri="{504A1905-F514-4f6f-8877-14C23A59335A}">
      <x14:table altTextSummary="Do této tabulky zadejte hodiny normální pracovní doby a přesčasové hodiny v 1., 2., 3., 4. a 5. týdnu září. Celkové počty hodin za týden se vypočítají automaticky."/>
    </ext>
  </extLst>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Verve">
      <a:majorFont>
        <a:latin typeface="Century Gothic"/>
        <a:ea typeface=""/>
        <a:cs typeface=""/>
        <a:font script="Jpan" typeface="HGｺﾞｼｯｸM"/>
        <a:font script="Hang" typeface="HY중고딕"/>
        <a:font script="Hans" typeface="幼圆"/>
        <a:font script="Hant" typeface="微軟正黑體"/>
        <a:font script="Arab" typeface="Tahoma"/>
        <a:font script="Hebr" typeface="Gisha"/>
        <a:font script="Thai" typeface="DilleniaUPC"/>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ahoma"/>
        <a:font script="Uigh" typeface="Microsoft Uighur"/>
      </a:majorFont>
      <a:minorFont>
        <a:latin typeface="Century Gothic"/>
        <a:ea typeface=""/>
        <a:cs typeface=""/>
        <a:font script="Jpan" typeface="ＭＳ ゴシック"/>
        <a:font script="Hang" typeface="HY중고딕"/>
        <a:font script="Hans" typeface="幼圆"/>
        <a:font script="Hant" typeface="微軟正黑體"/>
        <a:font script="Arab" typeface="Tahoma"/>
        <a:font script="Hebr" typeface="Gisha"/>
        <a:font script="Thai" typeface="DilleniaUPC"/>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Verdana"/>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table" Target="../tables/table7.xml"/><Relationship Id="rId13" Type="http://schemas.openxmlformats.org/officeDocument/2006/relationships/table" Target="../tables/table12.xml"/><Relationship Id="rId3" Type="http://schemas.openxmlformats.org/officeDocument/2006/relationships/table" Target="../tables/table2.xml"/><Relationship Id="rId7" Type="http://schemas.openxmlformats.org/officeDocument/2006/relationships/table" Target="../tables/table6.xml"/><Relationship Id="rId12" Type="http://schemas.openxmlformats.org/officeDocument/2006/relationships/table" Target="../tables/table11.xml"/><Relationship Id="rId2" Type="http://schemas.openxmlformats.org/officeDocument/2006/relationships/table" Target="../tables/table1.xml"/><Relationship Id="rId1" Type="http://schemas.openxmlformats.org/officeDocument/2006/relationships/printerSettings" Target="../printerSettings/printerSettings1.bin"/><Relationship Id="rId6" Type="http://schemas.openxmlformats.org/officeDocument/2006/relationships/table" Target="../tables/table5.xml"/><Relationship Id="rId11" Type="http://schemas.openxmlformats.org/officeDocument/2006/relationships/table" Target="../tables/table10.xml"/><Relationship Id="rId5" Type="http://schemas.openxmlformats.org/officeDocument/2006/relationships/table" Target="../tables/table4.xml"/><Relationship Id="rId10" Type="http://schemas.openxmlformats.org/officeDocument/2006/relationships/table" Target="../tables/table9.xml"/><Relationship Id="rId4" Type="http://schemas.openxmlformats.org/officeDocument/2006/relationships/table" Target="../tables/table3.xml"/><Relationship Id="rId9" Type="http://schemas.openxmlformats.org/officeDocument/2006/relationships/table" Target="../tables/table8.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indexed="23"/>
  </sheetPr>
  <dimension ref="B1:L140"/>
  <sheetViews>
    <sheetView tabSelected="1" zoomScaleNormal="100" workbookViewId="0"/>
  </sheetViews>
  <sheetFormatPr defaultColWidth="9.140625" defaultRowHeight="14.25" x14ac:dyDescent="0.3"/>
  <cols>
    <col min="1" max="1" width="3.42578125" style="1" customWidth="1"/>
    <col min="2" max="2" width="38.7109375" style="2" bestFit="1" customWidth="1"/>
    <col min="3" max="12" width="17.7109375" style="2" customWidth="1"/>
    <col min="13" max="13" width="2.7109375" style="1" customWidth="1"/>
    <col min="14" max="16384" width="9.140625" style="1"/>
  </cols>
  <sheetData>
    <row r="1" spans="2:12" ht="15.95" customHeight="1" x14ac:dyDescent="0.3">
      <c r="B1" s="30" t="s">
        <v>0</v>
      </c>
      <c r="C1" s="30"/>
      <c r="D1" s="30"/>
      <c r="E1" s="30"/>
      <c r="F1" s="30"/>
      <c r="G1" s="30"/>
      <c r="H1" s="30"/>
      <c r="I1" s="30"/>
      <c r="J1" s="30"/>
      <c r="K1" s="30"/>
      <c r="L1" s="30"/>
    </row>
    <row r="2" spans="2:12" ht="23.25" customHeight="1" x14ac:dyDescent="0.3">
      <c r="B2" s="30"/>
      <c r="C2" s="30"/>
      <c r="D2" s="30"/>
      <c r="E2" s="30"/>
      <c r="F2" s="30"/>
      <c r="G2" s="30"/>
      <c r="H2" s="30"/>
      <c r="I2" s="30"/>
      <c r="J2" s="30"/>
      <c r="K2" s="30"/>
      <c r="L2" s="30"/>
    </row>
    <row r="3" spans="2:12" ht="15.95" customHeight="1" x14ac:dyDescent="0.3">
      <c r="B3" s="2" t="s">
        <v>1</v>
      </c>
      <c r="C3" s="8"/>
      <c r="D3" s="3" t="s">
        <v>40</v>
      </c>
      <c r="E3" s="8"/>
      <c r="F3" s="28" t="s">
        <v>66</v>
      </c>
      <c r="G3" s="28"/>
      <c r="H3" s="24"/>
      <c r="I3" s="29"/>
      <c r="J3" s="29"/>
    </row>
    <row r="4" spans="2:12" ht="15.95" customHeight="1" x14ac:dyDescent="0.3">
      <c r="B4" s="2" t="s">
        <v>2</v>
      </c>
      <c r="C4" s="9"/>
      <c r="D4" s="3" t="s">
        <v>41</v>
      </c>
      <c r="E4" s="9"/>
      <c r="F4" s="26" t="s">
        <v>57</v>
      </c>
      <c r="G4" s="27"/>
      <c r="H4" s="10">
        <f>SUM(C16,C27,C38,C50,C61,C72,C84,C95,C106,C118,C129,C140)</f>
        <v>0</v>
      </c>
      <c r="I4" s="4" t="s">
        <v>60</v>
      </c>
      <c r="J4" s="10">
        <f>SUM(F16,F27,F38,F50,F61,F72,F84,F95,F106,F118,F129,F140)</f>
        <v>0</v>
      </c>
      <c r="K4" s="4" t="s">
        <v>63</v>
      </c>
      <c r="L4" s="10">
        <f>SUM(H4,J4)</f>
        <v>0</v>
      </c>
    </row>
    <row r="5" spans="2:12" ht="6" customHeight="1" x14ac:dyDescent="0.3">
      <c r="L5" s="5"/>
    </row>
    <row r="6" spans="2:12" s="6" customFormat="1" ht="24.95" customHeight="1" x14ac:dyDescent="0.2">
      <c r="B6" s="31" t="s">
        <v>3</v>
      </c>
      <c r="C6" s="31"/>
      <c r="D6" s="31"/>
      <c r="E6" s="31"/>
      <c r="F6" s="31"/>
      <c r="G6" s="31"/>
      <c r="H6" s="31"/>
      <c r="I6" s="31"/>
      <c r="J6" s="31"/>
      <c r="K6" s="31"/>
      <c r="L6" s="31"/>
    </row>
    <row r="7" spans="2:12" ht="15.75" x14ac:dyDescent="0.3">
      <c r="B7" s="17" t="s">
        <v>4</v>
      </c>
      <c r="C7" s="18" t="s">
        <v>39</v>
      </c>
      <c r="D7" s="18" t="s">
        <v>42</v>
      </c>
      <c r="E7" s="18" t="s">
        <v>55</v>
      </c>
      <c r="F7" s="18" t="s">
        <v>56</v>
      </c>
      <c r="G7" s="18" t="s">
        <v>58</v>
      </c>
      <c r="H7" s="18" t="s">
        <v>59</v>
      </c>
      <c r="I7" s="18" t="s">
        <v>61</v>
      </c>
      <c r="J7" s="18" t="s">
        <v>62</v>
      </c>
      <c r="K7" s="18" t="s">
        <v>64</v>
      </c>
      <c r="L7" s="19" t="s">
        <v>65</v>
      </c>
    </row>
    <row r="8" spans="2:12" ht="15" customHeight="1" x14ac:dyDescent="0.3">
      <c r="B8" s="15" t="s">
        <v>5</v>
      </c>
      <c r="C8" s="11"/>
      <c r="D8" s="12"/>
      <c r="E8" s="11"/>
      <c r="F8" s="12"/>
      <c r="G8" s="11"/>
      <c r="H8" s="12"/>
      <c r="I8" s="11"/>
      <c r="J8" s="12"/>
      <c r="K8" s="11"/>
      <c r="L8" s="16"/>
    </row>
    <row r="9" spans="2:12" ht="15" customHeight="1" x14ac:dyDescent="0.3">
      <c r="B9" s="15" t="s">
        <v>6</v>
      </c>
      <c r="C9" s="11"/>
      <c r="D9" s="12"/>
      <c r="E9" s="11"/>
      <c r="F9" s="12"/>
      <c r="G9" s="11"/>
      <c r="H9" s="12"/>
      <c r="I9" s="11"/>
      <c r="J9" s="12"/>
      <c r="K9" s="11"/>
      <c r="L9" s="16"/>
    </row>
    <row r="10" spans="2:12" ht="15" customHeight="1" x14ac:dyDescent="0.3">
      <c r="B10" s="15" t="s">
        <v>7</v>
      </c>
      <c r="C10" s="11"/>
      <c r="D10" s="12"/>
      <c r="E10" s="11"/>
      <c r="F10" s="12"/>
      <c r="G10" s="11"/>
      <c r="H10" s="12"/>
      <c r="I10" s="11"/>
      <c r="J10" s="12"/>
      <c r="K10" s="11"/>
      <c r="L10" s="16"/>
    </row>
    <row r="11" spans="2:12" ht="15" customHeight="1" x14ac:dyDescent="0.3">
      <c r="B11" s="15" t="s">
        <v>8</v>
      </c>
      <c r="C11" s="11"/>
      <c r="D11" s="12"/>
      <c r="E11" s="11"/>
      <c r="F11" s="12"/>
      <c r="G11" s="11"/>
      <c r="H11" s="12"/>
      <c r="I11" s="11"/>
      <c r="J11" s="12"/>
      <c r="K11" s="11"/>
      <c r="L11" s="16"/>
    </row>
    <row r="12" spans="2:12" ht="15" customHeight="1" x14ac:dyDescent="0.3">
      <c r="B12" s="15" t="s">
        <v>9</v>
      </c>
      <c r="C12" s="11"/>
      <c r="D12" s="12"/>
      <c r="E12" s="11"/>
      <c r="F12" s="12"/>
      <c r="G12" s="11"/>
      <c r="H12" s="12"/>
      <c r="I12" s="11"/>
      <c r="J12" s="12"/>
      <c r="K12" s="11"/>
      <c r="L12" s="16"/>
    </row>
    <row r="13" spans="2:12" ht="15" customHeight="1" x14ac:dyDescent="0.3">
      <c r="B13" s="15" t="s">
        <v>10</v>
      </c>
      <c r="C13" s="11"/>
      <c r="D13" s="12"/>
      <c r="E13" s="11"/>
      <c r="F13" s="12"/>
      <c r="G13" s="11"/>
      <c r="H13" s="12"/>
      <c r="I13" s="11"/>
      <c r="J13" s="12"/>
      <c r="K13" s="11"/>
      <c r="L13" s="16"/>
    </row>
    <row r="14" spans="2:12" ht="15" customHeight="1" x14ac:dyDescent="0.3">
      <c r="B14" s="15" t="s">
        <v>11</v>
      </c>
      <c r="C14" s="11"/>
      <c r="D14" s="12"/>
      <c r="E14" s="11"/>
      <c r="F14" s="12"/>
      <c r="G14" s="11"/>
      <c r="H14" s="12"/>
      <c r="I14" s="11"/>
      <c r="J14" s="12"/>
      <c r="K14" s="11"/>
      <c r="L14" s="16"/>
    </row>
    <row r="15" spans="2:12" ht="15" customHeight="1" x14ac:dyDescent="0.3">
      <c r="B15" s="20" t="s">
        <v>12</v>
      </c>
      <c r="C15" s="21">
        <f>SUBTOTAL(109,Leden[Týden 1])</f>
        <v>0</v>
      </c>
      <c r="D15" s="22">
        <f>SUBTOTAL(109,Leden[Přesčas])</f>
        <v>0</v>
      </c>
      <c r="E15" s="21">
        <f>SUBTOTAL(109,Leden[Týden 2])</f>
        <v>0</v>
      </c>
      <c r="F15" s="22">
        <f>SUBTOTAL(109,Leden[[Přesčas ]])</f>
        <v>0</v>
      </c>
      <c r="G15" s="21">
        <f>SUBTOTAL(109,Leden[Týden 3])</f>
        <v>0</v>
      </c>
      <c r="H15" s="22">
        <f>SUBTOTAL(109,Leden[[Přesčas  ]])</f>
        <v>0</v>
      </c>
      <c r="I15" s="21">
        <f>SUBTOTAL(109,Leden[Týden 4])</f>
        <v>0</v>
      </c>
      <c r="J15" s="22">
        <f>SUBTOTAL(109,Leden[[Přesčas   ]])</f>
        <v>0</v>
      </c>
      <c r="K15" s="21">
        <f>SUBTOTAL(109,Leden[Týden 5])</f>
        <v>0</v>
      </c>
      <c r="L15" s="23">
        <f>SUBTOTAL(109,Leden[[Přesčas    ]])</f>
        <v>0</v>
      </c>
    </row>
    <row r="16" spans="2:12" ht="15" customHeight="1" x14ac:dyDescent="0.3">
      <c r="B16" s="14" t="s">
        <v>13</v>
      </c>
      <c r="C16" s="13">
        <f>SUM(Leden[[#Totals],[Týden 1]],Leden[[#Totals],[Týden 2]],Leden[[#Totals],[Týden 3]],Leden[[#Totals],[Týden 4]],Leden[[#Totals],[Týden 5]])</f>
        <v>0</v>
      </c>
      <c r="D16" s="25" t="s">
        <v>43</v>
      </c>
      <c r="E16" s="25"/>
      <c r="F16" s="13">
        <f>SUM(Leden[[#Totals],[Přesčas]],Leden[[#Totals],[Přesčas ]],Leden[[#Totals],[Přesčas  ]],Leden[[#Totals],[Přesčas   ]],Leden[[#Totals],[Přesčas    ]])</f>
        <v>0</v>
      </c>
    </row>
    <row r="17" spans="2:12" ht="9" customHeight="1" x14ac:dyDescent="0.3"/>
    <row r="18" spans="2:12" ht="15.75" x14ac:dyDescent="0.3">
      <c r="B18" s="17" t="s">
        <v>14</v>
      </c>
      <c r="C18" s="18" t="s">
        <v>39</v>
      </c>
      <c r="D18" s="18" t="s">
        <v>42</v>
      </c>
      <c r="E18" s="18" t="s">
        <v>55</v>
      </c>
      <c r="F18" s="18" t="s">
        <v>56</v>
      </c>
      <c r="G18" s="18" t="s">
        <v>58</v>
      </c>
      <c r="H18" s="18" t="s">
        <v>59</v>
      </c>
      <c r="I18" s="18" t="s">
        <v>61</v>
      </c>
      <c r="J18" s="18" t="s">
        <v>62</v>
      </c>
      <c r="K18" s="18" t="s">
        <v>64</v>
      </c>
      <c r="L18" s="19" t="s">
        <v>65</v>
      </c>
    </row>
    <row r="19" spans="2:12" ht="15" customHeight="1" x14ac:dyDescent="0.3">
      <c r="B19" s="15" t="s">
        <v>5</v>
      </c>
      <c r="C19" s="11"/>
      <c r="D19" s="12"/>
      <c r="E19" s="11"/>
      <c r="F19" s="12"/>
      <c r="G19" s="11"/>
      <c r="H19" s="12"/>
      <c r="I19" s="11"/>
      <c r="J19" s="12"/>
      <c r="K19" s="11"/>
      <c r="L19" s="16"/>
    </row>
    <row r="20" spans="2:12" ht="15" customHeight="1" x14ac:dyDescent="0.3">
      <c r="B20" s="15" t="s">
        <v>6</v>
      </c>
      <c r="C20" s="11"/>
      <c r="D20" s="12"/>
      <c r="E20" s="11"/>
      <c r="F20" s="12"/>
      <c r="G20" s="11"/>
      <c r="H20" s="12"/>
      <c r="I20" s="11"/>
      <c r="J20" s="12"/>
      <c r="K20" s="11"/>
      <c r="L20" s="16"/>
    </row>
    <row r="21" spans="2:12" ht="15" customHeight="1" x14ac:dyDescent="0.3">
      <c r="B21" s="15" t="s">
        <v>7</v>
      </c>
      <c r="C21" s="11"/>
      <c r="D21" s="12"/>
      <c r="E21" s="11"/>
      <c r="F21" s="12"/>
      <c r="G21" s="11"/>
      <c r="H21" s="12"/>
      <c r="I21" s="11"/>
      <c r="J21" s="12"/>
      <c r="K21" s="11"/>
      <c r="L21" s="16"/>
    </row>
    <row r="22" spans="2:12" ht="15" customHeight="1" x14ac:dyDescent="0.3">
      <c r="B22" s="15" t="s">
        <v>8</v>
      </c>
      <c r="C22" s="11"/>
      <c r="D22" s="12"/>
      <c r="E22" s="11"/>
      <c r="F22" s="12"/>
      <c r="G22" s="11"/>
      <c r="H22" s="12"/>
      <c r="I22" s="11"/>
      <c r="J22" s="12"/>
      <c r="K22" s="11"/>
      <c r="L22" s="16"/>
    </row>
    <row r="23" spans="2:12" ht="15" customHeight="1" x14ac:dyDescent="0.3">
      <c r="B23" s="15" t="s">
        <v>9</v>
      </c>
      <c r="C23" s="11"/>
      <c r="D23" s="12"/>
      <c r="E23" s="11"/>
      <c r="F23" s="12"/>
      <c r="G23" s="11"/>
      <c r="H23" s="12"/>
      <c r="I23" s="11"/>
      <c r="J23" s="12"/>
      <c r="K23" s="11"/>
      <c r="L23" s="16"/>
    </row>
    <row r="24" spans="2:12" ht="15" customHeight="1" x14ac:dyDescent="0.3">
      <c r="B24" s="15" t="s">
        <v>10</v>
      </c>
      <c r="C24" s="11"/>
      <c r="D24" s="12"/>
      <c r="E24" s="11"/>
      <c r="F24" s="12"/>
      <c r="G24" s="11"/>
      <c r="H24" s="12"/>
      <c r="I24" s="11"/>
      <c r="J24" s="12"/>
      <c r="K24" s="11"/>
      <c r="L24" s="16"/>
    </row>
    <row r="25" spans="2:12" ht="15" customHeight="1" x14ac:dyDescent="0.3">
      <c r="B25" s="15" t="s">
        <v>11</v>
      </c>
      <c r="C25" s="11"/>
      <c r="D25" s="12"/>
      <c r="E25" s="11"/>
      <c r="F25" s="12"/>
      <c r="G25" s="11"/>
      <c r="H25" s="12"/>
      <c r="I25" s="11"/>
      <c r="J25" s="12"/>
      <c r="K25" s="11"/>
      <c r="L25" s="16"/>
    </row>
    <row r="26" spans="2:12" ht="15" customHeight="1" x14ac:dyDescent="0.3">
      <c r="B26" s="20" t="s">
        <v>12</v>
      </c>
      <c r="C26" s="21">
        <f>SUBTOTAL(109,Únor[Týden 1])</f>
        <v>0</v>
      </c>
      <c r="D26" s="22">
        <f>SUBTOTAL(109,Únor[Přesčas])</f>
        <v>0</v>
      </c>
      <c r="E26" s="21">
        <f>SUBTOTAL(109,Únor[Týden 2])</f>
        <v>0</v>
      </c>
      <c r="F26" s="22">
        <f>SUBTOTAL(109,Únor[[Přesčas ]])</f>
        <v>0</v>
      </c>
      <c r="G26" s="21">
        <f>SUBTOTAL(109,Únor[Týden 3])</f>
        <v>0</v>
      </c>
      <c r="H26" s="22">
        <f>SUBTOTAL(109,Únor[[Přesčas  ]])</f>
        <v>0</v>
      </c>
      <c r="I26" s="21">
        <f>SUBTOTAL(109,Únor[Týden 4])</f>
        <v>0</v>
      </c>
      <c r="J26" s="22">
        <f>SUBTOTAL(109,Únor[[Přesčas   ]])</f>
        <v>0</v>
      </c>
      <c r="K26" s="21">
        <f>SUBTOTAL(109,Únor[Týden 5])</f>
        <v>0</v>
      </c>
      <c r="L26" s="23">
        <f>SUBTOTAL(109,Únor[[Přesčas    ]])</f>
        <v>0</v>
      </c>
    </row>
    <row r="27" spans="2:12" ht="15" customHeight="1" x14ac:dyDescent="0.3">
      <c r="B27" s="14" t="s">
        <v>15</v>
      </c>
      <c r="C27" s="13">
        <f>SUM(Únor[[#Totals],[Týden 1]],Únor[[#Totals],[Týden 2]],Únor[[#Totals],[Týden 3]],Únor[[#Totals],[Týden 4]],Únor[[#Totals],[Týden 5]])</f>
        <v>0</v>
      </c>
      <c r="D27" s="25" t="s">
        <v>44</v>
      </c>
      <c r="E27" s="25"/>
      <c r="F27" s="13">
        <f>SUM(Únor[[#Totals],[Přesčas]],Únor[[#Totals],[Přesčas ]],Únor[[#Totals],[Přesčas  ]],Únor[[#Totals],[Přesčas   ]],Únor[[#Totals],[Přesčas    ]])</f>
        <v>0</v>
      </c>
    </row>
    <row r="28" spans="2:12" ht="9" customHeight="1" x14ac:dyDescent="0.3"/>
    <row r="29" spans="2:12" ht="15.75" x14ac:dyDescent="0.3">
      <c r="B29" s="17" t="s">
        <v>16</v>
      </c>
      <c r="C29" s="18" t="s">
        <v>39</v>
      </c>
      <c r="D29" s="18" t="s">
        <v>42</v>
      </c>
      <c r="E29" s="18" t="s">
        <v>55</v>
      </c>
      <c r="F29" s="18" t="s">
        <v>56</v>
      </c>
      <c r="G29" s="18" t="s">
        <v>58</v>
      </c>
      <c r="H29" s="18" t="s">
        <v>59</v>
      </c>
      <c r="I29" s="18" t="s">
        <v>61</v>
      </c>
      <c r="J29" s="18" t="s">
        <v>62</v>
      </c>
      <c r="K29" s="18" t="s">
        <v>64</v>
      </c>
      <c r="L29" s="19" t="s">
        <v>65</v>
      </c>
    </row>
    <row r="30" spans="2:12" ht="15" customHeight="1" x14ac:dyDescent="0.3">
      <c r="B30" s="15" t="s">
        <v>5</v>
      </c>
      <c r="C30" s="11"/>
      <c r="D30" s="12"/>
      <c r="E30" s="11"/>
      <c r="F30" s="12"/>
      <c r="G30" s="11"/>
      <c r="H30" s="12"/>
      <c r="I30" s="11"/>
      <c r="J30" s="12"/>
      <c r="K30" s="11"/>
      <c r="L30" s="16"/>
    </row>
    <row r="31" spans="2:12" ht="15" customHeight="1" x14ac:dyDescent="0.3">
      <c r="B31" s="15" t="s">
        <v>6</v>
      </c>
      <c r="C31" s="11"/>
      <c r="D31" s="12"/>
      <c r="E31" s="11"/>
      <c r="F31" s="12"/>
      <c r="G31" s="11"/>
      <c r="H31" s="12"/>
      <c r="I31" s="11"/>
      <c r="J31" s="12"/>
      <c r="K31" s="11"/>
      <c r="L31" s="16"/>
    </row>
    <row r="32" spans="2:12" ht="15" customHeight="1" x14ac:dyDescent="0.3">
      <c r="B32" s="15" t="s">
        <v>7</v>
      </c>
      <c r="C32" s="11"/>
      <c r="D32" s="12"/>
      <c r="E32" s="11"/>
      <c r="F32" s="12"/>
      <c r="G32" s="11"/>
      <c r="H32" s="12"/>
      <c r="I32" s="11"/>
      <c r="J32" s="12"/>
      <c r="K32" s="11"/>
      <c r="L32" s="16"/>
    </row>
    <row r="33" spans="2:12" ht="15" customHeight="1" x14ac:dyDescent="0.3">
      <c r="B33" s="15" t="s">
        <v>8</v>
      </c>
      <c r="C33" s="11"/>
      <c r="D33" s="12"/>
      <c r="E33" s="11"/>
      <c r="F33" s="12"/>
      <c r="G33" s="11"/>
      <c r="H33" s="12"/>
      <c r="I33" s="11"/>
      <c r="J33" s="12"/>
      <c r="K33" s="11"/>
      <c r="L33" s="16"/>
    </row>
    <row r="34" spans="2:12" ht="15" customHeight="1" x14ac:dyDescent="0.3">
      <c r="B34" s="15" t="s">
        <v>9</v>
      </c>
      <c r="C34" s="11"/>
      <c r="D34" s="12"/>
      <c r="E34" s="11"/>
      <c r="F34" s="12"/>
      <c r="G34" s="11"/>
      <c r="H34" s="12"/>
      <c r="I34" s="11"/>
      <c r="J34" s="12"/>
      <c r="K34" s="11"/>
      <c r="L34" s="16"/>
    </row>
    <row r="35" spans="2:12" ht="15" customHeight="1" x14ac:dyDescent="0.3">
      <c r="B35" s="15" t="s">
        <v>10</v>
      </c>
      <c r="C35" s="11"/>
      <c r="D35" s="12"/>
      <c r="E35" s="11"/>
      <c r="F35" s="12"/>
      <c r="G35" s="11"/>
      <c r="H35" s="12"/>
      <c r="I35" s="11"/>
      <c r="J35" s="12"/>
      <c r="K35" s="11"/>
      <c r="L35" s="16"/>
    </row>
    <row r="36" spans="2:12" ht="15" customHeight="1" x14ac:dyDescent="0.3">
      <c r="B36" s="15" t="s">
        <v>11</v>
      </c>
      <c r="C36" s="11"/>
      <c r="D36" s="12"/>
      <c r="E36" s="11"/>
      <c r="F36" s="12"/>
      <c r="G36" s="11"/>
      <c r="H36" s="12"/>
      <c r="I36" s="11"/>
      <c r="J36" s="12"/>
      <c r="K36" s="11"/>
      <c r="L36" s="16"/>
    </row>
    <row r="37" spans="2:12" ht="15" customHeight="1" x14ac:dyDescent="0.3">
      <c r="B37" s="20" t="s">
        <v>12</v>
      </c>
      <c r="C37" s="21">
        <f>SUBTOTAL(109,Březen[Týden 1])</f>
        <v>0</v>
      </c>
      <c r="D37" s="22">
        <f>SUBTOTAL(109,Březen[Přesčas])</f>
        <v>0</v>
      </c>
      <c r="E37" s="21">
        <f>SUBTOTAL(109,Březen[Týden 2])</f>
        <v>0</v>
      </c>
      <c r="F37" s="22">
        <f>SUBTOTAL(109,Březen[[Přesčas ]])</f>
        <v>0</v>
      </c>
      <c r="G37" s="21">
        <f>SUBTOTAL(109,Březen[Týden 3])</f>
        <v>0</v>
      </c>
      <c r="H37" s="22">
        <f>SUBTOTAL(109,Březen[[Přesčas  ]])</f>
        <v>0</v>
      </c>
      <c r="I37" s="21">
        <f>SUBTOTAL(109,Březen[Týden 4])</f>
        <v>0</v>
      </c>
      <c r="J37" s="22">
        <f>SUBTOTAL(109,Březen[[Přesčas   ]])</f>
        <v>0</v>
      </c>
      <c r="K37" s="21">
        <f>SUBTOTAL(109,Březen[Týden 5])</f>
        <v>0</v>
      </c>
      <c r="L37" s="23">
        <f>SUBTOTAL(109,Březen[[Přesčas    ]])</f>
        <v>0</v>
      </c>
    </row>
    <row r="38" spans="2:12" ht="15" customHeight="1" x14ac:dyDescent="0.3">
      <c r="B38" s="14" t="s">
        <v>17</v>
      </c>
      <c r="C38" s="13">
        <f>SUM(Březen[[#Totals],[Týden 1]],Březen[[#Totals],[Týden 2]],Březen[[#Totals],[Týden 3]],Březen[[#Totals],[Týden 4]],Březen[[#Totals],[Týden 5]])</f>
        <v>0</v>
      </c>
      <c r="D38" s="25" t="s">
        <v>45</v>
      </c>
      <c r="E38" s="25"/>
      <c r="F38" s="13">
        <f>SUM(Březen[[#Totals],[Přesčas]],Březen[[#Totals],[Přesčas ]],Březen[[#Totals],[Přesčas  ]],Březen[[#Totals],[Přesčas   ]],Březen[[#Totals],[Přesčas    ]])</f>
        <v>0</v>
      </c>
    </row>
    <row r="39" spans="2:12" ht="9" customHeight="1" x14ac:dyDescent="0.3"/>
    <row r="40" spans="2:12" s="7" customFormat="1" ht="24.95" customHeight="1" x14ac:dyDescent="0.2">
      <c r="B40" s="31" t="s">
        <v>18</v>
      </c>
      <c r="C40" s="31"/>
      <c r="D40" s="31"/>
      <c r="E40" s="31"/>
      <c r="F40" s="31"/>
      <c r="G40" s="31"/>
      <c r="H40" s="31"/>
      <c r="I40" s="31"/>
      <c r="J40" s="31"/>
      <c r="K40" s="31"/>
      <c r="L40" s="31"/>
    </row>
    <row r="41" spans="2:12" ht="15.75" x14ac:dyDescent="0.3">
      <c r="B41" s="17" t="s">
        <v>19</v>
      </c>
      <c r="C41" s="18" t="s">
        <v>39</v>
      </c>
      <c r="D41" s="18" t="s">
        <v>42</v>
      </c>
      <c r="E41" s="18" t="s">
        <v>55</v>
      </c>
      <c r="F41" s="18" t="s">
        <v>56</v>
      </c>
      <c r="G41" s="18" t="s">
        <v>58</v>
      </c>
      <c r="H41" s="18" t="s">
        <v>59</v>
      </c>
      <c r="I41" s="18" t="s">
        <v>61</v>
      </c>
      <c r="J41" s="18" t="s">
        <v>62</v>
      </c>
      <c r="K41" s="18" t="s">
        <v>64</v>
      </c>
      <c r="L41" s="19" t="s">
        <v>65</v>
      </c>
    </row>
    <row r="42" spans="2:12" ht="15" customHeight="1" x14ac:dyDescent="0.3">
      <c r="B42" s="15" t="s">
        <v>5</v>
      </c>
      <c r="C42" s="11"/>
      <c r="D42" s="12"/>
      <c r="E42" s="11"/>
      <c r="F42" s="12"/>
      <c r="G42" s="11"/>
      <c r="H42" s="12"/>
      <c r="I42" s="11"/>
      <c r="J42" s="12"/>
      <c r="K42" s="11"/>
      <c r="L42" s="16"/>
    </row>
    <row r="43" spans="2:12" ht="15" customHeight="1" x14ac:dyDescent="0.3">
      <c r="B43" s="15" t="s">
        <v>6</v>
      </c>
      <c r="C43" s="11"/>
      <c r="D43" s="12"/>
      <c r="E43" s="11"/>
      <c r="F43" s="12"/>
      <c r="G43" s="11"/>
      <c r="H43" s="12"/>
      <c r="I43" s="11"/>
      <c r="J43" s="12"/>
      <c r="K43" s="11"/>
      <c r="L43" s="16"/>
    </row>
    <row r="44" spans="2:12" ht="15" customHeight="1" x14ac:dyDescent="0.3">
      <c r="B44" s="15" t="s">
        <v>7</v>
      </c>
      <c r="C44" s="11"/>
      <c r="D44" s="12"/>
      <c r="E44" s="11"/>
      <c r="F44" s="12"/>
      <c r="G44" s="11"/>
      <c r="H44" s="12"/>
      <c r="I44" s="11"/>
      <c r="J44" s="12"/>
      <c r="K44" s="11"/>
      <c r="L44" s="16"/>
    </row>
    <row r="45" spans="2:12" ht="15" customHeight="1" x14ac:dyDescent="0.3">
      <c r="B45" s="15" t="s">
        <v>8</v>
      </c>
      <c r="C45" s="11"/>
      <c r="D45" s="12"/>
      <c r="E45" s="11"/>
      <c r="F45" s="12"/>
      <c r="G45" s="11"/>
      <c r="H45" s="12"/>
      <c r="I45" s="11"/>
      <c r="J45" s="12"/>
      <c r="K45" s="11"/>
      <c r="L45" s="16"/>
    </row>
    <row r="46" spans="2:12" ht="15" customHeight="1" x14ac:dyDescent="0.3">
      <c r="B46" s="15" t="s">
        <v>9</v>
      </c>
      <c r="C46" s="11"/>
      <c r="D46" s="12"/>
      <c r="E46" s="11"/>
      <c r="F46" s="12"/>
      <c r="G46" s="11"/>
      <c r="H46" s="12"/>
      <c r="I46" s="11"/>
      <c r="J46" s="12"/>
      <c r="K46" s="11"/>
      <c r="L46" s="16"/>
    </row>
    <row r="47" spans="2:12" ht="15" customHeight="1" x14ac:dyDescent="0.3">
      <c r="B47" s="15" t="s">
        <v>10</v>
      </c>
      <c r="C47" s="11"/>
      <c r="D47" s="12"/>
      <c r="E47" s="11"/>
      <c r="F47" s="12"/>
      <c r="G47" s="11"/>
      <c r="H47" s="12"/>
      <c r="I47" s="11"/>
      <c r="J47" s="12"/>
      <c r="K47" s="11"/>
      <c r="L47" s="16"/>
    </row>
    <row r="48" spans="2:12" ht="15" customHeight="1" x14ac:dyDescent="0.3">
      <c r="B48" s="15" t="s">
        <v>11</v>
      </c>
      <c r="C48" s="11"/>
      <c r="D48" s="12"/>
      <c r="E48" s="11"/>
      <c r="F48" s="12"/>
      <c r="G48" s="11"/>
      <c r="H48" s="12"/>
      <c r="I48" s="11"/>
      <c r="J48" s="12"/>
      <c r="K48" s="11"/>
      <c r="L48" s="16"/>
    </row>
    <row r="49" spans="2:12" ht="15" customHeight="1" x14ac:dyDescent="0.3">
      <c r="B49" s="20" t="s">
        <v>12</v>
      </c>
      <c r="C49" s="21">
        <f>SUBTOTAL(109,Duben[Týden 1])</f>
        <v>0</v>
      </c>
      <c r="D49" s="22">
        <f>SUBTOTAL(109,Duben[Přesčas])</f>
        <v>0</v>
      </c>
      <c r="E49" s="21">
        <f>SUBTOTAL(109,Duben[Týden 2])</f>
        <v>0</v>
      </c>
      <c r="F49" s="22">
        <f>SUBTOTAL(109,Duben[[Přesčas ]])</f>
        <v>0</v>
      </c>
      <c r="G49" s="21">
        <f>SUBTOTAL(109,Duben[Týden 3])</f>
        <v>0</v>
      </c>
      <c r="H49" s="22">
        <f>SUBTOTAL(109,Duben[[Přesčas  ]])</f>
        <v>0</v>
      </c>
      <c r="I49" s="21">
        <f>SUBTOTAL(109,Duben[Týden 4])</f>
        <v>0</v>
      </c>
      <c r="J49" s="22">
        <f>SUBTOTAL(109,Duben[[Přesčas   ]])</f>
        <v>0</v>
      </c>
      <c r="K49" s="21">
        <f>SUBTOTAL(109,Duben[Týden 5])</f>
        <v>0</v>
      </c>
      <c r="L49" s="23">
        <f>SUBTOTAL(109,Duben[[Přesčas    ]])</f>
        <v>0</v>
      </c>
    </row>
    <row r="50" spans="2:12" ht="15" customHeight="1" x14ac:dyDescent="0.3">
      <c r="B50" s="14" t="s">
        <v>20</v>
      </c>
      <c r="C50" s="13">
        <f>SUM(Duben[[#Totals],[Týden 1]],Duben[[#Totals],[Týden 2]],Duben[[#Totals],[Týden 3]],Duben[[#Totals],[Týden 4]],Duben[[#Totals],[Týden 5]])</f>
        <v>0</v>
      </c>
      <c r="D50" s="25" t="s">
        <v>46</v>
      </c>
      <c r="E50" s="25"/>
      <c r="F50" s="13">
        <f>SUM(Duben[[#Totals],[Přesčas]],Duben[[#Totals],[Přesčas ]],Duben[[#Totals],[Přesčas  ]],Duben[[#Totals],[Přesčas   ]],Duben[[#Totals],[Přesčas    ]])</f>
        <v>0</v>
      </c>
    </row>
    <row r="51" spans="2:12" ht="9" customHeight="1" x14ac:dyDescent="0.3"/>
    <row r="52" spans="2:12" ht="15.75" x14ac:dyDescent="0.3">
      <c r="B52" s="17" t="s">
        <v>21</v>
      </c>
      <c r="C52" s="18" t="s">
        <v>39</v>
      </c>
      <c r="D52" s="18" t="s">
        <v>42</v>
      </c>
      <c r="E52" s="18" t="s">
        <v>55</v>
      </c>
      <c r="F52" s="18" t="s">
        <v>56</v>
      </c>
      <c r="G52" s="18" t="s">
        <v>58</v>
      </c>
      <c r="H52" s="18" t="s">
        <v>59</v>
      </c>
      <c r="I52" s="18" t="s">
        <v>61</v>
      </c>
      <c r="J52" s="18" t="s">
        <v>62</v>
      </c>
      <c r="K52" s="18" t="s">
        <v>64</v>
      </c>
      <c r="L52" s="19" t="s">
        <v>65</v>
      </c>
    </row>
    <row r="53" spans="2:12" ht="15" customHeight="1" x14ac:dyDescent="0.3">
      <c r="B53" s="15" t="s">
        <v>5</v>
      </c>
      <c r="C53" s="11"/>
      <c r="D53" s="12"/>
      <c r="E53" s="11"/>
      <c r="F53" s="12"/>
      <c r="G53" s="11"/>
      <c r="H53" s="12"/>
      <c r="I53" s="11"/>
      <c r="J53" s="12"/>
      <c r="K53" s="11"/>
      <c r="L53" s="16"/>
    </row>
    <row r="54" spans="2:12" ht="15" customHeight="1" x14ac:dyDescent="0.3">
      <c r="B54" s="15" t="s">
        <v>6</v>
      </c>
      <c r="C54" s="11"/>
      <c r="D54" s="12"/>
      <c r="E54" s="11"/>
      <c r="F54" s="12"/>
      <c r="G54" s="11"/>
      <c r="H54" s="12"/>
      <c r="I54" s="11"/>
      <c r="J54" s="12"/>
      <c r="K54" s="11"/>
      <c r="L54" s="16"/>
    </row>
    <row r="55" spans="2:12" ht="15" customHeight="1" x14ac:dyDescent="0.3">
      <c r="B55" s="15" t="s">
        <v>7</v>
      </c>
      <c r="C55" s="11"/>
      <c r="D55" s="12"/>
      <c r="E55" s="11"/>
      <c r="F55" s="12"/>
      <c r="G55" s="11"/>
      <c r="H55" s="12"/>
      <c r="I55" s="11"/>
      <c r="J55" s="12"/>
      <c r="K55" s="11"/>
      <c r="L55" s="16"/>
    </row>
    <row r="56" spans="2:12" ht="15" customHeight="1" x14ac:dyDescent="0.3">
      <c r="B56" s="15" t="s">
        <v>8</v>
      </c>
      <c r="C56" s="11"/>
      <c r="D56" s="12"/>
      <c r="E56" s="11"/>
      <c r="F56" s="12"/>
      <c r="G56" s="11"/>
      <c r="H56" s="12"/>
      <c r="I56" s="11"/>
      <c r="J56" s="12"/>
      <c r="K56" s="11"/>
      <c r="L56" s="16"/>
    </row>
    <row r="57" spans="2:12" ht="15" customHeight="1" x14ac:dyDescent="0.3">
      <c r="B57" s="15" t="s">
        <v>9</v>
      </c>
      <c r="C57" s="11"/>
      <c r="D57" s="12"/>
      <c r="E57" s="11"/>
      <c r="F57" s="12"/>
      <c r="G57" s="11"/>
      <c r="H57" s="12"/>
      <c r="I57" s="11"/>
      <c r="J57" s="12"/>
      <c r="K57" s="11"/>
      <c r="L57" s="16"/>
    </row>
    <row r="58" spans="2:12" ht="15" customHeight="1" x14ac:dyDescent="0.3">
      <c r="B58" s="15" t="s">
        <v>10</v>
      </c>
      <c r="C58" s="11"/>
      <c r="D58" s="12"/>
      <c r="E58" s="11"/>
      <c r="F58" s="12"/>
      <c r="G58" s="11"/>
      <c r="H58" s="12"/>
      <c r="I58" s="11"/>
      <c r="J58" s="12"/>
      <c r="K58" s="11"/>
      <c r="L58" s="16"/>
    </row>
    <row r="59" spans="2:12" ht="15" customHeight="1" x14ac:dyDescent="0.3">
      <c r="B59" s="15" t="s">
        <v>11</v>
      </c>
      <c r="C59" s="11"/>
      <c r="D59" s="12"/>
      <c r="E59" s="11"/>
      <c r="F59" s="12"/>
      <c r="G59" s="11"/>
      <c r="H59" s="12"/>
      <c r="I59" s="11"/>
      <c r="J59" s="12"/>
      <c r="K59" s="11"/>
      <c r="L59" s="16"/>
    </row>
    <row r="60" spans="2:12" ht="15" customHeight="1" x14ac:dyDescent="0.3">
      <c r="B60" s="20" t="s">
        <v>12</v>
      </c>
      <c r="C60" s="21">
        <f>SUBTOTAL(109,Květen[Týden 1])</f>
        <v>0</v>
      </c>
      <c r="D60" s="22">
        <f>SUBTOTAL(109,Květen[Přesčas])</f>
        <v>0</v>
      </c>
      <c r="E60" s="21">
        <f>SUBTOTAL(109,Květen[Týden 2])</f>
        <v>0</v>
      </c>
      <c r="F60" s="22">
        <f>SUBTOTAL(109,Květen[[Přesčas ]])</f>
        <v>0</v>
      </c>
      <c r="G60" s="21">
        <f>SUBTOTAL(109,Květen[Týden 3])</f>
        <v>0</v>
      </c>
      <c r="H60" s="22">
        <f>SUBTOTAL(109,Květen[[Přesčas  ]])</f>
        <v>0</v>
      </c>
      <c r="I60" s="21">
        <f>SUBTOTAL(109,Květen[Týden 4])</f>
        <v>0</v>
      </c>
      <c r="J60" s="22">
        <f>SUBTOTAL(109,Květen[[Přesčas   ]])</f>
        <v>0</v>
      </c>
      <c r="K60" s="21">
        <f>SUBTOTAL(109,Květen[Týden 5])</f>
        <v>0</v>
      </c>
      <c r="L60" s="23">
        <f>SUBTOTAL(109,Květen[[Přesčas    ]])</f>
        <v>0</v>
      </c>
    </row>
    <row r="61" spans="2:12" ht="15" customHeight="1" x14ac:dyDescent="0.3">
      <c r="B61" s="14" t="s">
        <v>22</v>
      </c>
      <c r="C61" s="13">
        <f>SUM(Květen[[#Totals],[Týden 1]],Květen[[#Totals],[Týden 2]],Květen[[#Totals],[Týden 3]],Květen[[#Totals],[Týden 4]],Květen[[#Totals],[Týden 5]])</f>
        <v>0</v>
      </c>
      <c r="D61" s="25" t="s">
        <v>47</v>
      </c>
      <c r="E61" s="25"/>
      <c r="F61" s="13">
        <f>SUM(Květen[[#Totals],[Přesčas]],Květen[[#Totals],[Přesčas ]],Květen[[#Totals],[Přesčas  ]],Květen[[#Totals],[Přesčas   ]],Květen[[#Totals],[Přesčas    ]])</f>
        <v>0</v>
      </c>
    </row>
    <row r="62" spans="2:12" ht="9" customHeight="1" x14ac:dyDescent="0.3"/>
    <row r="63" spans="2:12" ht="15.75" x14ac:dyDescent="0.3">
      <c r="B63" s="17" t="s">
        <v>23</v>
      </c>
      <c r="C63" s="18" t="s">
        <v>39</v>
      </c>
      <c r="D63" s="18" t="s">
        <v>42</v>
      </c>
      <c r="E63" s="18" t="s">
        <v>55</v>
      </c>
      <c r="F63" s="18" t="s">
        <v>56</v>
      </c>
      <c r="G63" s="18" t="s">
        <v>58</v>
      </c>
      <c r="H63" s="18" t="s">
        <v>59</v>
      </c>
      <c r="I63" s="18" t="s">
        <v>61</v>
      </c>
      <c r="J63" s="18" t="s">
        <v>62</v>
      </c>
      <c r="K63" s="18" t="s">
        <v>64</v>
      </c>
      <c r="L63" s="19" t="s">
        <v>65</v>
      </c>
    </row>
    <row r="64" spans="2:12" ht="15" customHeight="1" x14ac:dyDescent="0.3">
      <c r="B64" s="15" t="s">
        <v>5</v>
      </c>
      <c r="C64" s="11"/>
      <c r="D64" s="12"/>
      <c r="E64" s="11"/>
      <c r="F64" s="12"/>
      <c r="G64" s="11"/>
      <c r="H64" s="12"/>
      <c r="I64" s="11"/>
      <c r="J64" s="12"/>
      <c r="K64" s="11"/>
      <c r="L64" s="16"/>
    </row>
    <row r="65" spans="2:12" ht="15" customHeight="1" x14ac:dyDescent="0.3">
      <c r="B65" s="15" t="s">
        <v>6</v>
      </c>
      <c r="C65" s="11"/>
      <c r="D65" s="12"/>
      <c r="E65" s="11"/>
      <c r="F65" s="12"/>
      <c r="G65" s="11"/>
      <c r="H65" s="12"/>
      <c r="I65" s="11"/>
      <c r="J65" s="12"/>
      <c r="K65" s="11"/>
      <c r="L65" s="16"/>
    </row>
    <row r="66" spans="2:12" ht="15" customHeight="1" x14ac:dyDescent="0.3">
      <c r="B66" s="15" t="s">
        <v>7</v>
      </c>
      <c r="C66" s="11"/>
      <c r="D66" s="12"/>
      <c r="E66" s="11"/>
      <c r="F66" s="12"/>
      <c r="G66" s="11"/>
      <c r="H66" s="12"/>
      <c r="I66" s="11"/>
      <c r="J66" s="12"/>
      <c r="K66" s="11"/>
      <c r="L66" s="16"/>
    </row>
    <row r="67" spans="2:12" ht="15" customHeight="1" x14ac:dyDescent="0.3">
      <c r="B67" s="15" t="s">
        <v>8</v>
      </c>
      <c r="C67" s="11"/>
      <c r="D67" s="12"/>
      <c r="E67" s="11"/>
      <c r="F67" s="12"/>
      <c r="G67" s="11"/>
      <c r="H67" s="12"/>
      <c r="I67" s="11"/>
      <c r="J67" s="12"/>
      <c r="K67" s="11"/>
      <c r="L67" s="16"/>
    </row>
    <row r="68" spans="2:12" ht="15" customHeight="1" x14ac:dyDescent="0.3">
      <c r="B68" s="15" t="s">
        <v>9</v>
      </c>
      <c r="C68" s="11"/>
      <c r="D68" s="12"/>
      <c r="E68" s="11"/>
      <c r="F68" s="12"/>
      <c r="G68" s="11"/>
      <c r="H68" s="12"/>
      <c r="I68" s="11"/>
      <c r="J68" s="12"/>
      <c r="K68" s="11"/>
      <c r="L68" s="16"/>
    </row>
    <row r="69" spans="2:12" ht="15" customHeight="1" x14ac:dyDescent="0.3">
      <c r="B69" s="15" t="s">
        <v>10</v>
      </c>
      <c r="C69" s="11"/>
      <c r="D69" s="12"/>
      <c r="E69" s="11"/>
      <c r="F69" s="12"/>
      <c r="G69" s="11"/>
      <c r="H69" s="12"/>
      <c r="I69" s="11"/>
      <c r="J69" s="12"/>
      <c r="K69" s="11"/>
      <c r="L69" s="16"/>
    </row>
    <row r="70" spans="2:12" ht="15" customHeight="1" x14ac:dyDescent="0.3">
      <c r="B70" s="15" t="s">
        <v>11</v>
      </c>
      <c r="C70" s="11"/>
      <c r="D70" s="12"/>
      <c r="E70" s="11"/>
      <c r="F70" s="12"/>
      <c r="G70" s="11"/>
      <c r="H70" s="12"/>
      <c r="I70" s="11"/>
      <c r="J70" s="12"/>
      <c r="K70" s="11"/>
      <c r="L70" s="16"/>
    </row>
    <row r="71" spans="2:12" ht="15" customHeight="1" x14ac:dyDescent="0.3">
      <c r="B71" s="20" t="s">
        <v>12</v>
      </c>
      <c r="C71" s="21">
        <f>SUBTOTAL(109,Červen[Týden 1])</f>
        <v>0</v>
      </c>
      <c r="D71" s="22">
        <f>SUBTOTAL(109,Červen[Přesčas])</f>
        <v>0</v>
      </c>
      <c r="E71" s="21">
        <f>SUBTOTAL(109,Červen[Týden 2])</f>
        <v>0</v>
      </c>
      <c r="F71" s="22">
        <f>SUBTOTAL(109,Červen[[Přesčas ]])</f>
        <v>0</v>
      </c>
      <c r="G71" s="21">
        <f>SUBTOTAL(109,Červen[Týden 3])</f>
        <v>0</v>
      </c>
      <c r="H71" s="22">
        <f>SUBTOTAL(109,Červen[[Přesčas  ]])</f>
        <v>0</v>
      </c>
      <c r="I71" s="21">
        <f>SUBTOTAL(109,Červen[Týden 4])</f>
        <v>0</v>
      </c>
      <c r="J71" s="22">
        <f>SUBTOTAL(109,Červen[[Přesčas   ]])</f>
        <v>0</v>
      </c>
      <c r="K71" s="21">
        <f>SUBTOTAL(109,Červen[Týden 5])</f>
        <v>0</v>
      </c>
      <c r="L71" s="23">
        <f>SUBTOTAL(109,Červen[[Přesčas    ]])</f>
        <v>0</v>
      </c>
    </row>
    <row r="72" spans="2:12" ht="15" customHeight="1" x14ac:dyDescent="0.3">
      <c r="B72" s="14" t="s">
        <v>24</v>
      </c>
      <c r="C72" s="13">
        <f>SUM(Červen[[#Totals],[Týden 1]],Červen[[#Totals],[Týden 2]],Červen[[#Totals],[Týden 3]],Červen[[#Totals],[Týden 4]],Červen[[#Totals],[Týden 5]])</f>
        <v>0</v>
      </c>
      <c r="D72" s="25" t="s">
        <v>48</v>
      </c>
      <c r="E72" s="25"/>
      <c r="F72" s="13">
        <f>SUM(Červen[[#Totals],[Přesčas]],Červen[[#Totals],[Přesčas ]],Červen[[#Totals],[Přesčas  ]],Červen[[#Totals],[Přesčas   ]],Červen[[#Totals],[Přesčas    ]])</f>
        <v>0</v>
      </c>
    </row>
    <row r="73" spans="2:12" ht="9" customHeight="1" x14ac:dyDescent="0.3">
      <c r="B73" s="5"/>
      <c r="C73" s="5"/>
    </row>
    <row r="74" spans="2:12" s="6" customFormat="1" ht="24.95" customHeight="1" x14ac:dyDescent="0.2">
      <c r="B74" s="31" t="s">
        <v>25</v>
      </c>
      <c r="C74" s="32"/>
      <c r="D74" s="32"/>
      <c r="E74" s="32"/>
      <c r="F74" s="32"/>
      <c r="G74" s="32"/>
      <c r="H74" s="32"/>
      <c r="I74" s="32"/>
      <c r="J74" s="32"/>
      <c r="K74" s="32"/>
      <c r="L74" s="32"/>
    </row>
    <row r="75" spans="2:12" ht="15.75" x14ac:dyDescent="0.3">
      <c r="B75" s="17" t="s">
        <v>26</v>
      </c>
      <c r="C75" s="18" t="s">
        <v>39</v>
      </c>
      <c r="D75" s="18" t="s">
        <v>42</v>
      </c>
      <c r="E75" s="18" t="s">
        <v>55</v>
      </c>
      <c r="F75" s="18" t="s">
        <v>56</v>
      </c>
      <c r="G75" s="18" t="s">
        <v>58</v>
      </c>
      <c r="H75" s="18" t="s">
        <v>59</v>
      </c>
      <c r="I75" s="18" t="s">
        <v>61</v>
      </c>
      <c r="J75" s="18" t="s">
        <v>62</v>
      </c>
      <c r="K75" s="18" t="s">
        <v>64</v>
      </c>
      <c r="L75" s="19" t="s">
        <v>65</v>
      </c>
    </row>
    <row r="76" spans="2:12" ht="15" customHeight="1" x14ac:dyDescent="0.3">
      <c r="B76" s="15" t="s">
        <v>5</v>
      </c>
      <c r="C76" s="11"/>
      <c r="D76" s="12"/>
      <c r="E76" s="11"/>
      <c r="F76" s="12"/>
      <c r="G76" s="11"/>
      <c r="H76" s="12"/>
      <c r="I76" s="11"/>
      <c r="J76" s="12"/>
      <c r="K76" s="11"/>
      <c r="L76" s="16"/>
    </row>
    <row r="77" spans="2:12" ht="15" customHeight="1" x14ac:dyDescent="0.3">
      <c r="B77" s="15" t="s">
        <v>6</v>
      </c>
      <c r="C77" s="11"/>
      <c r="D77" s="12"/>
      <c r="E77" s="11"/>
      <c r="F77" s="12"/>
      <c r="G77" s="11"/>
      <c r="H77" s="12"/>
      <c r="I77" s="11"/>
      <c r="J77" s="12"/>
      <c r="K77" s="11"/>
      <c r="L77" s="16"/>
    </row>
    <row r="78" spans="2:12" ht="15" customHeight="1" x14ac:dyDescent="0.3">
      <c r="B78" s="15" t="s">
        <v>7</v>
      </c>
      <c r="C78" s="11"/>
      <c r="D78" s="12"/>
      <c r="E78" s="11"/>
      <c r="F78" s="12"/>
      <c r="G78" s="11"/>
      <c r="H78" s="12"/>
      <c r="I78" s="11"/>
      <c r="J78" s="12"/>
      <c r="K78" s="11"/>
      <c r="L78" s="16"/>
    </row>
    <row r="79" spans="2:12" ht="15" customHeight="1" x14ac:dyDescent="0.3">
      <c r="B79" s="15" t="s">
        <v>8</v>
      </c>
      <c r="C79" s="11"/>
      <c r="D79" s="12"/>
      <c r="E79" s="11"/>
      <c r="F79" s="12"/>
      <c r="G79" s="11"/>
      <c r="H79" s="12"/>
      <c r="I79" s="11"/>
      <c r="J79" s="12"/>
      <c r="K79" s="11"/>
      <c r="L79" s="16"/>
    </row>
    <row r="80" spans="2:12" ht="15" customHeight="1" x14ac:dyDescent="0.3">
      <c r="B80" s="15" t="s">
        <v>9</v>
      </c>
      <c r="C80" s="11"/>
      <c r="D80" s="12"/>
      <c r="E80" s="11"/>
      <c r="F80" s="12"/>
      <c r="G80" s="11"/>
      <c r="H80" s="12"/>
      <c r="I80" s="11"/>
      <c r="J80" s="12"/>
      <c r="K80" s="11"/>
      <c r="L80" s="16"/>
    </row>
    <row r="81" spans="2:12" ht="15" customHeight="1" x14ac:dyDescent="0.3">
      <c r="B81" s="15" t="s">
        <v>10</v>
      </c>
      <c r="C81" s="11"/>
      <c r="D81" s="12"/>
      <c r="E81" s="11"/>
      <c r="F81" s="12"/>
      <c r="G81" s="11"/>
      <c r="H81" s="12"/>
      <c r="I81" s="11"/>
      <c r="J81" s="12"/>
      <c r="K81" s="11"/>
      <c r="L81" s="16"/>
    </row>
    <row r="82" spans="2:12" ht="15" customHeight="1" x14ac:dyDescent="0.3">
      <c r="B82" s="15" t="s">
        <v>11</v>
      </c>
      <c r="C82" s="11"/>
      <c r="D82" s="12"/>
      <c r="E82" s="11"/>
      <c r="F82" s="12"/>
      <c r="G82" s="11"/>
      <c r="H82" s="12"/>
      <c r="I82" s="11"/>
      <c r="J82" s="12"/>
      <c r="K82" s="11"/>
      <c r="L82" s="16"/>
    </row>
    <row r="83" spans="2:12" ht="15" customHeight="1" x14ac:dyDescent="0.3">
      <c r="B83" s="20" t="s">
        <v>12</v>
      </c>
      <c r="C83" s="21">
        <f>SUBTOTAL(109,Červenec[Týden 1])</f>
        <v>0</v>
      </c>
      <c r="D83" s="22">
        <f>SUBTOTAL(109,Červenec[Přesčas])</f>
        <v>0</v>
      </c>
      <c r="E83" s="21">
        <f>SUBTOTAL(109,Červenec[Týden 2])</f>
        <v>0</v>
      </c>
      <c r="F83" s="22">
        <f>SUBTOTAL(109,Červenec[[Přesčas ]])</f>
        <v>0</v>
      </c>
      <c r="G83" s="21">
        <f>SUBTOTAL(109,Červenec[Týden 3])</f>
        <v>0</v>
      </c>
      <c r="H83" s="22">
        <f>SUBTOTAL(109,Červenec[[Přesčas  ]])</f>
        <v>0</v>
      </c>
      <c r="I83" s="21">
        <f>SUBTOTAL(109,Červenec[Týden 4])</f>
        <v>0</v>
      </c>
      <c r="J83" s="22">
        <f>SUBTOTAL(109,Červenec[[Přesčas   ]])</f>
        <v>0</v>
      </c>
      <c r="K83" s="21">
        <f>SUBTOTAL(109,Červenec[Týden 5])</f>
        <v>0</v>
      </c>
      <c r="L83" s="23">
        <f>SUBTOTAL(109,Červenec[[Přesčas    ]])</f>
        <v>0</v>
      </c>
    </row>
    <row r="84" spans="2:12" ht="15" customHeight="1" x14ac:dyDescent="0.3">
      <c r="B84" s="14" t="s">
        <v>27</v>
      </c>
      <c r="C84" s="13">
        <f>SUM(Červenec[[#Totals],[Týden 1]],Červenec[[#Totals],[Týden 2]],Červenec[[#Totals],[Týden 3]],Červenec[[#Totals],[Týden 4]],Červenec[[#Totals],[Týden 5]])</f>
        <v>0</v>
      </c>
      <c r="D84" s="25" t="s">
        <v>49</v>
      </c>
      <c r="E84" s="25"/>
      <c r="F84" s="13">
        <f>SUM(Červenec[[#Totals],[Přesčas]],Červenec[[#Totals],[Přesčas ]],Červenec[[#Totals],[Přesčas  ]],Červenec[[#Totals],[Přesčas   ]],Červenec[[#Totals],[Přesčas    ]])</f>
        <v>0</v>
      </c>
    </row>
    <row r="85" spans="2:12" ht="9" customHeight="1" x14ac:dyDescent="0.3"/>
    <row r="86" spans="2:12" ht="15.75" x14ac:dyDescent="0.3">
      <c r="B86" s="17" t="s">
        <v>28</v>
      </c>
      <c r="C86" s="18" t="s">
        <v>39</v>
      </c>
      <c r="D86" s="18" t="s">
        <v>42</v>
      </c>
      <c r="E86" s="18" t="s">
        <v>55</v>
      </c>
      <c r="F86" s="18" t="s">
        <v>56</v>
      </c>
      <c r="G86" s="18" t="s">
        <v>58</v>
      </c>
      <c r="H86" s="18" t="s">
        <v>59</v>
      </c>
      <c r="I86" s="18" t="s">
        <v>61</v>
      </c>
      <c r="J86" s="18" t="s">
        <v>62</v>
      </c>
      <c r="K86" s="18" t="s">
        <v>64</v>
      </c>
      <c r="L86" s="19" t="s">
        <v>65</v>
      </c>
    </row>
    <row r="87" spans="2:12" ht="15" customHeight="1" x14ac:dyDescent="0.3">
      <c r="B87" s="15" t="s">
        <v>5</v>
      </c>
      <c r="C87" s="11"/>
      <c r="D87" s="12"/>
      <c r="E87" s="11"/>
      <c r="F87" s="12"/>
      <c r="G87" s="11"/>
      <c r="H87" s="12"/>
      <c r="I87" s="11"/>
      <c r="J87" s="12"/>
      <c r="K87" s="11"/>
      <c r="L87" s="16"/>
    </row>
    <row r="88" spans="2:12" ht="15" customHeight="1" x14ac:dyDescent="0.3">
      <c r="B88" s="15" t="s">
        <v>6</v>
      </c>
      <c r="C88" s="11"/>
      <c r="D88" s="12"/>
      <c r="E88" s="11"/>
      <c r="F88" s="12"/>
      <c r="G88" s="11"/>
      <c r="H88" s="12"/>
      <c r="I88" s="11"/>
      <c r="J88" s="12"/>
      <c r="K88" s="11"/>
      <c r="L88" s="16"/>
    </row>
    <row r="89" spans="2:12" ht="15" customHeight="1" x14ac:dyDescent="0.3">
      <c r="B89" s="15" t="s">
        <v>7</v>
      </c>
      <c r="C89" s="11"/>
      <c r="D89" s="12"/>
      <c r="E89" s="11"/>
      <c r="F89" s="12"/>
      <c r="G89" s="11"/>
      <c r="H89" s="12"/>
      <c r="I89" s="11"/>
      <c r="J89" s="12"/>
      <c r="K89" s="11"/>
      <c r="L89" s="16"/>
    </row>
    <row r="90" spans="2:12" ht="15" customHeight="1" x14ac:dyDescent="0.3">
      <c r="B90" s="15" t="s">
        <v>8</v>
      </c>
      <c r="C90" s="11"/>
      <c r="D90" s="12"/>
      <c r="E90" s="11"/>
      <c r="F90" s="12"/>
      <c r="G90" s="11"/>
      <c r="H90" s="12"/>
      <c r="I90" s="11"/>
      <c r="J90" s="12"/>
      <c r="K90" s="11"/>
      <c r="L90" s="16"/>
    </row>
    <row r="91" spans="2:12" ht="15" customHeight="1" x14ac:dyDescent="0.3">
      <c r="B91" s="15" t="s">
        <v>9</v>
      </c>
      <c r="C91" s="11"/>
      <c r="D91" s="12"/>
      <c r="E91" s="11"/>
      <c r="F91" s="12"/>
      <c r="G91" s="11"/>
      <c r="H91" s="12"/>
      <c r="I91" s="11"/>
      <c r="J91" s="12"/>
      <c r="K91" s="11"/>
      <c r="L91" s="16"/>
    </row>
    <row r="92" spans="2:12" ht="15" customHeight="1" x14ac:dyDescent="0.3">
      <c r="B92" s="15" t="s">
        <v>10</v>
      </c>
      <c r="C92" s="11"/>
      <c r="D92" s="12"/>
      <c r="E92" s="11"/>
      <c r="F92" s="12"/>
      <c r="G92" s="11"/>
      <c r="H92" s="12"/>
      <c r="I92" s="11"/>
      <c r="J92" s="12"/>
      <c r="K92" s="11"/>
      <c r="L92" s="16"/>
    </row>
    <row r="93" spans="2:12" ht="15" customHeight="1" x14ac:dyDescent="0.3">
      <c r="B93" s="15" t="s">
        <v>11</v>
      </c>
      <c r="C93" s="11"/>
      <c r="D93" s="12"/>
      <c r="E93" s="11"/>
      <c r="F93" s="12"/>
      <c r="G93" s="11"/>
      <c r="H93" s="12"/>
      <c r="I93" s="11"/>
      <c r="J93" s="12"/>
      <c r="K93" s="11"/>
      <c r="L93" s="16"/>
    </row>
    <row r="94" spans="2:12" ht="15" customHeight="1" x14ac:dyDescent="0.3">
      <c r="B94" s="20" t="s">
        <v>12</v>
      </c>
      <c r="C94" s="21">
        <f>SUBTOTAL(109,Srpen[Týden 1])</f>
        <v>0</v>
      </c>
      <c r="D94" s="22">
        <f>SUBTOTAL(109,Srpen[Přesčas])</f>
        <v>0</v>
      </c>
      <c r="E94" s="21">
        <f>SUBTOTAL(109,Srpen[Týden 2])</f>
        <v>0</v>
      </c>
      <c r="F94" s="22">
        <f>SUBTOTAL(109,Srpen[[Přesčas ]])</f>
        <v>0</v>
      </c>
      <c r="G94" s="21">
        <f>SUBTOTAL(109,Srpen[Týden 3])</f>
        <v>0</v>
      </c>
      <c r="H94" s="22">
        <f>SUBTOTAL(109,Srpen[[Přesčas  ]])</f>
        <v>0</v>
      </c>
      <c r="I94" s="21">
        <f>SUBTOTAL(109,Srpen[Týden 4])</f>
        <v>0</v>
      </c>
      <c r="J94" s="22">
        <f>SUBTOTAL(109,Srpen[[Přesčas   ]])</f>
        <v>0</v>
      </c>
      <c r="K94" s="21">
        <f>SUBTOTAL(109,Srpen[Týden 5])</f>
        <v>0</v>
      </c>
      <c r="L94" s="23">
        <f>SUBTOTAL(109,Srpen[[Přesčas    ]])</f>
        <v>0</v>
      </c>
    </row>
    <row r="95" spans="2:12" ht="15" customHeight="1" x14ac:dyDescent="0.3">
      <c r="B95" s="14" t="s">
        <v>29</v>
      </c>
      <c r="C95" s="13">
        <f>SUM(Srpen[[#Totals],[Týden 1]],Srpen[[#Totals],[Týden 2]],Srpen[[#Totals],[Týden 3]],Srpen[[#Totals],[Týden 4]],Srpen[[#Totals],[Týden 5]])</f>
        <v>0</v>
      </c>
      <c r="D95" s="25" t="s">
        <v>50</v>
      </c>
      <c r="E95" s="25"/>
      <c r="F95" s="13">
        <f>SUM(Srpen[[#Totals],[Přesčas]],Srpen[[#Totals],[Přesčas ]],Srpen[[#Totals],[Přesčas  ]],Srpen[[#Totals],[Přesčas   ]],Srpen[[#Totals],[Přesčas    ]])</f>
        <v>0</v>
      </c>
    </row>
    <row r="96" spans="2:12" ht="9" customHeight="1" x14ac:dyDescent="0.3"/>
    <row r="97" spans="2:12" ht="15.75" x14ac:dyDescent="0.3">
      <c r="B97" s="17" t="s">
        <v>30</v>
      </c>
      <c r="C97" s="18" t="s">
        <v>39</v>
      </c>
      <c r="D97" s="18" t="s">
        <v>42</v>
      </c>
      <c r="E97" s="18" t="s">
        <v>55</v>
      </c>
      <c r="F97" s="18" t="s">
        <v>56</v>
      </c>
      <c r="G97" s="18" t="s">
        <v>58</v>
      </c>
      <c r="H97" s="18" t="s">
        <v>59</v>
      </c>
      <c r="I97" s="18" t="s">
        <v>61</v>
      </c>
      <c r="J97" s="18" t="s">
        <v>62</v>
      </c>
      <c r="K97" s="18" t="s">
        <v>64</v>
      </c>
      <c r="L97" s="19" t="s">
        <v>65</v>
      </c>
    </row>
    <row r="98" spans="2:12" ht="15" customHeight="1" x14ac:dyDescent="0.3">
      <c r="B98" s="15" t="s">
        <v>5</v>
      </c>
      <c r="C98" s="11"/>
      <c r="D98" s="12"/>
      <c r="E98" s="11"/>
      <c r="F98" s="12"/>
      <c r="G98" s="11"/>
      <c r="H98" s="12"/>
      <c r="I98" s="11"/>
      <c r="J98" s="12"/>
      <c r="K98" s="11"/>
      <c r="L98" s="16"/>
    </row>
    <row r="99" spans="2:12" ht="15" customHeight="1" x14ac:dyDescent="0.3">
      <c r="B99" s="15" t="s">
        <v>6</v>
      </c>
      <c r="C99" s="11"/>
      <c r="D99" s="12"/>
      <c r="E99" s="11"/>
      <c r="F99" s="12"/>
      <c r="G99" s="11"/>
      <c r="H99" s="12"/>
      <c r="I99" s="11"/>
      <c r="J99" s="12"/>
      <c r="K99" s="11"/>
      <c r="L99" s="16"/>
    </row>
    <row r="100" spans="2:12" ht="15" customHeight="1" x14ac:dyDescent="0.3">
      <c r="B100" s="15" t="s">
        <v>7</v>
      </c>
      <c r="C100" s="11"/>
      <c r="D100" s="12"/>
      <c r="E100" s="11"/>
      <c r="F100" s="12"/>
      <c r="G100" s="11"/>
      <c r="H100" s="12"/>
      <c r="I100" s="11"/>
      <c r="J100" s="12"/>
      <c r="K100" s="11"/>
      <c r="L100" s="16"/>
    </row>
    <row r="101" spans="2:12" ht="15" customHeight="1" x14ac:dyDescent="0.3">
      <c r="B101" s="15" t="s">
        <v>8</v>
      </c>
      <c r="C101" s="11"/>
      <c r="D101" s="12"/>
      <c r="E101" s="11"/>
      <c r="F101" s="12"/>
      <c r="G101" s="11"/>
      <c r="H101" s="12"/>
      <c r="I101" s="11"/>
      <c r="J101" s="12"/>
      <c r="K101" s="11"/>
      <c r="L101" s="16"/>
    </row>
    <row r="102" spans="2:12" ht="15" customHeight="1" x14ac:dyDescent="0.3">
      <c r="B102" s="15" t="s">
        <v>9</v>
      </c>
      <c r="C102" s="11"/>
      <c r="D102" s="12"/>
      <c r="E102" s="11"/>
      <c r="F102" s="12"/>
      <c r="G102" s="11"/>
      <c r="H102" s="12"/>
      <c r="I102" s="11"/>
      <c r="J102" s="12"/>
      <c r="K102" s="11"/>
      <c r="L102" s="16"/>
    </row>
    <row r="103" spans="2:12" ht="15" customHeight="1" x14ac:dyDescent="0.3">
      <c r="B103" s="15" t="s">
        <v>10</v>
      </c>
      <c r="C103" s="11"/>
      <c r="D103" s="12"/>
      <c r="E103" s="11"/>
      <c r="F103" s="12"/>
      <c r="G103" s="11"/>
      <c r="H103" s="12"/>
      <c r="I103" s="11"/>
      <c r="J103" s="12"/>
      <c r="K103" s="11"/>
      <c r="L103" s="16"/>
    </row>
    <row r="104" spans="2:12" ht="15" customHeight="1" x14ac:dyDescent="0.3">
      <c r="B104" s="15" t="s">
        <v>11</v>
      </c>
      <c r="C104" s="11"/>
      <c r="D104" s="12"/>
      <c r="E104" s="11"/>
      <c r="F104" s="12"/>
      <c r="G104" s="11"/>
      <c r="H104" s="12"/>
      <c r="I104" s="11"/>
      <c r="J104" s="12"/>
      <c r="K104" s="11"/>
      <c r="L104" s="16"/>
    </row>
    <row r="105" spans="2:12" ht="15" customHeight="1" x14ac:dyDescent="0.3">
      <c r="B105" s="20" t="s">
        <v>12</v>
      </c>
      <c r="C105" s="21">
        <f>SUBTOTAL(109,Září[Týden 1])</f>
        <v>0</v>
      </c>
      <c r="D105" s="22">
        <f>SUBTOTAL(109,Září[Přesčas])</f>
        <v>0</v>
      </c>
      <c r="E105" s="21">
        <f>SUBTOTAL(109,Září[Týden 2])</f>
        <v>0</v>
      </c>
      <c r="F105" s="22">
        <f>SUBTOTAL(109,Září[[Přesčas ]])</f>
        <v>0</v>
      </c>
      <c r="G105" s="21">
        <f>SUBTOTAL(109,Září[Týden 3])</f>
        <v>0</v>
      </c>
      <c r="H105" s="22">
        <f>SUBTOTAL(109,Září[[Přesčas  ]])</f>
        <v>0</v>
      </c>
      <c r="I105" s="21">
        <f>SUBTOTAL(109,Září[Týden 4])</f>
        <v>0</v>
      </c>
      <c r="J105" s="22">
        <f>SUBTOTAL(109,Září[[Přesčas   ]])</f>
        <v>0</v>
      </c>
      <c r="K105" s="21">
        <f>SUBTOTAL(109,Září[Týden 5])</f>
        <v>0</v>
      </c>
      <c r="L105" s="23">
        <f>SUBTOTAL(109,Září[[Přesčas    ]])</f>
        <v>0</v>
      </c>
    </row>
    <row r="106" spans="2:12" ht="15" customHeight="1" x14ac:dyDescent="0.3">
      <c r="B106" s="14" t="s">
        <v>31</v>
      </c>
      <c r="C106" s="13">
        <f>SUM(Září[[#Totals],[Týden 1]],Září[[#Totals],[Týden 2]],Září[[#Totals],[Týden 3]],Září[[#Totals],[Týden 4]],Září[[#Totals],[Týden 5]])</f>
        <v>0</v>
      </c>
      <c r="D106" s="25" t="s">
        <v>51</v>
      </c>
      <c r="E106" s="25"/>
      <c r="F106" s="13">
        <f>SUM(Září[[#Totals],[Přesčas]],Září[[#Totals],[Přesčas ]],Září[[#Totals],[Přesčas  ]],Září[[#Totals],[Přesčas   ]],Září[[#Totals],[Přesčas    ]])</f>
        <v>0</v>
      </c>
    </row>
    <row r="107" spans="2:12" ht="9" customHeight="1" x14ac:dyDescent="0.3">
      <c r="B107" s="7"/>
    </row>
    <row r="108" spans="2:12" s="7" customFormat="1" ht="24.95" customHeight="1" x14ac:dyDescent="0.2">
      <c r="B108" s="31" t="s">
        <v>32</v>
      </c>
      <c r="C108" s="31"/>
      <c r="D108" s="31"/>
      <c r="E108" s="31"/>
      <c r="F108" s="31"/>
      <c r="G108" s="31"/>
      <c r="H108" s="31"/>
      <c r="I108" s="31"/>
      <c r="J108" s="31"/>
      <c r="K108" s="31"/>
      <c r="L108" s="31"/>
    </row>
    <row r="109" spans="2:12" ht="15.75" x14ac:dyDescent="0.3">
      <c r="B109" s="17" t="s">
        <v>33</v>
      </c>
      <c r="C109" s="18" t="s">
        <v>39</v>
      </c>
      <c r="D109" s="18" t="s">
        <v>42</v>
      </c>
      <c r="E109" s="18" t="s">
        <v>55</v>
      </c>
      <c r="F109" s="18" t="s">
        <v>56</v>
      </c>
      <c r="G109" s="18" t="s">
        <v>58</v>
      </c>
      <c r="H109" s="18" t="s">
        <v>59</v>
      </c>
      <c r="I109" s="18" t="s">
        <v>61</v>
      </c>
      <c r="J109" s="18" t="s">
        <v>62</v>
      </c>
      <c r="K109" s="18" t="s">
        <v>64</v>
      </c>
      <c r="L109" s="19" t="s">
        <v>65</v>
      </c>
    </row>
    <row r="110" spans="2:12" ht="15" customHeight="1" x14ac:dyDescent="0.3">
      <c r="B110" s="15" t="s">
        <v>5</v>
      </c>
      <c r="C110" s="11"/>
      <c r="D110" s="12"/>
      <c r="E110" s="11"/>
      <c r="F110" s="12"/>
      <c r="G110" s="11"/>
      <c r="H110" s="12"/>
      <c r="I110" s="11"/>
      <c r="J110" s="12"/>
      <c r="K110" s="11"/>
      <c r="L110" s="16"/>
    </row>
    <row r="111" spans="2:12" ht="15" customHeight="1" x14ac:dyDescent="0.3">
      <c r="B111" s="15" t="s">
        <v>6</v>
      </c>
      <c r="C111" s="11"/>
      <c r="D111" s="12"/>
      <c r="E111" s="11"/>
      <c r="F111" s="12"/>
      <c r="G111" s="11"/>
      <c r="H111" s="12"/>
      <c r="I111" s="11"/>
      <c r="J111" s="12"/>
      <c r="K111" s="11"/>
      <c r="L111" s="16"/>
    </row>
    <row r="112" spans="2:12" ht="15" customHeight="1" x14ac:dyDescent="0.3">
      <c r="B112" s="15" t="s">
        <v>7</v>
      </c>
      <c r="C112" s="11"/>
      <c r="D112" s="12"/>
      <c r="E112" s="11"/>
      <c r="F112" s="12"/>
      <c r="G112" s="11"/>
      <c r="H112" s="12"/>
      <c r="I112" s="11"/>
      <c r="J112" s="12"/>
      <c r="K112" s="11"/>
      <c r="L112" s="16"/>
    </row>
    <row r="113" spans="2:12" ht="15" customHeight="1" x14ac:dyDescent="0.3">
      <c r="B113" s="15" t="s">
        <v>8</v>
      </c>
      <c r="C113" s="11"/>
      <c r="D113" s="12"/>
      <c r="E113" s="11"/>
      <c r="F113" s="12"/>
      <c r="G113" s="11"/>
      <c r="H113" s="12"/>
      <c r="I113" s="11"/>
      <c r="J113" s="12"/>
      <c r="K113" s="11"/>
      <c r="L113" s="16"/>
    </row>
    <row r="114" spans="2:12" ht="15" customHeight="1" x14ac:dyDescent="0.3">
      <c r="B114" s="15" t="s">
        <v>9</v>
      </c>
      <c r="C114" s="11"/>
      <c r="D114" s="12"/>
      <c r="E114" s="11"/>
      <c r="F114" s="12"/>
      <c r="G114" s="11"/>
      <c r="H114" s="12"/>
      <c r="I114" s="11"/>
      <c r="J114" s="12"/>
      <c r="K114" s="11"/>
      <c r="L114" s="16"/>
    </row>
    <row r="115" spans="2:12" ht="15" customHeight="1" x14ac:dyDescent="0.3">
      <c r="B115" s="15" t="s">
        <v>10</v>
      </c>
      <c r="C115" s="11"/>
      <c r="D115" s="12"/>
      <c r="E115" s="11"/>
      <c r="F115" s="12"/>
      <c r="G115" s="11"/>
      <c r="H115" s="12"/>
      <c r="I115" s="11"/>
      <c r="J115" s="12"/>
      <c r="K115" s="11"/>
      <c r="L115" s="16"/>
    </row>
    <row r="116" spans="2:12" ht="15" customHeight="1" x14ac:dyDescent="0.3">
      <c r="B116" s="15" t="s">
        <v>11</v>
      </c>
      <c r="C116" s="11"/>
      <c r="D116" s="12"/>
      <c r="E116" s="11"/>
      <c r="F116" s="12"/>
      <c r="G116" s="11"/>
      <c r="H116" s="12"/>
      <c r="I116" s="11"/>
      <c r="J116" s="12"/>
      <c r="K116" s="11"/>
      <c r="L116" s="16"/>
    </row>
    <row r="117" spans="2:12" ht="15" customHeight="1" x14ac:dyDescent="0.3">
      <c r="B117" s="20" t="s">
        <v>12</v>
      </c>
      <c r="C117" s="21">
        <f>SUBTOTAL(109,Říjen[Týden 1])</f>
        <v>0</v>
      </c>
      <c r="D117" s="22">
        <f>SUBTOTAL(109,Říjen[Přesčas])</f>
        <v>0</v>
      </c>
      <c r="E117" s="21">
        <f>SUBTOTAL(109,Říjen[Týden 2])</f>
        <v>0</v>
      </c>
      <c r="F117" s="22">
        <f>SUBTOTAL(109,Říjen[[Přesčas ]])</f>
        <v>0</v>
      </c>
      <c r="G117" s="21">
        <f>SUBTOTAL(109,Říjen[Týden 3])</f>
        <v>0</v>
      </c>
      <c r="H117" s="22">
        <f>SUBTOTAL(109,Říjen[[Přesčas  ]])</f>
        <v>0</v>
      </c>
      <c r="I117" s="21">
        <f>SUBTOTAL(109,Říjen[Týden 4])</f>
        <v>0</v>
      </c>
      <c r="J117" s="22">
        <f>SUBTOTAL(109,Říjen[[Přesčas   ]])</f>
        <v>0</v>
      </c>
      <c r="K117" s="21">
        <f>SUBTOTAL(109,Říjen[Týden 5])</f>
        <v>0</v>
      </c>
      <c r="L117" s="23">
        <f>SUBTOTAL(109,Říjen[[Přesčas    ]])</f>
        <v>0</v>
      </c>
    </row>
    <row r="118" spans="2:12" ht="15" customHeight="1" x14ac:dyDescent="0.3">
      <c r="B118" s="14" t="s">
        <v>34</v>
      </c>
      <c r="C118" s="13">
        <f>SUM(Říjen[[#Totals],[Týden 1]],Říjen[[#Totals],[Týden 2]],Říjen[[#Totals],[Týden 3]],Říjen[[#Totals],[Týden 4]],Říjen[[#Totals],[Týden 5]])</f>
        <v>0</v>
      </c>
      <c r="D118" s="25" t="s">
        <v>52</v>
      </c>
      <c r="E118" s="25"/>
      <c r="F118" s="13">
        <f>SUM(Říjen[[#Totals],[Přesčas]],Říjen[[#Totals],[Přesčas ]],Říjen[[#Totals],[Přesčas  ]],Říjen[[#Totals],[Přesčas   ]],Říjen[[#Totals],[Přesčas    ]])</f>
        <v>0</v>
      </c>
    </row>
    <row r="119" spans="2:12" ht="9" customHeight="1" x14ac:dyDescent="0.3"/>
    <row r="120" spans="2:12" ht="15.75" x14ac:dyDescent="0.3">
      <c r="B120" s="17" t="s">
        <v>35</v>
      </c>
      <c r="C120" s="18" t="s">
        <v>39</v>
      </c>
      <c r="D120" s="18" t="s">
        <v>42</v>
      </c>
      <c r="E120" s="18" t="s">
        <v>55</v>
      </c>
      <c r="F120" s="18" t="s">
        <v>56</v>
      </c>
      <c r="G120" s="18" t="s">
        <v>58</v>
      </c>
      <c r="H120" s="18" t="s">
        <v>59</v>
      </c>
      <c r="I120" s="18" t="s">
        <v>61</v>
      </c>
      <c r="J120" s="18" t="s">
        <v>62</v>
      </c>
      <c r="K120" s="18" t="s">
        <v>64</v>
      </c>
      <c r="L120" s="19" t="s">
        <v>65</v>
      </c>
    </row>
    <row r="121" spans="2:12" ht="15" customHeight="1" x14ac:dyDescent="0.3">
      <c r="B121" s="15" t="s">
        <v>5</v>
      </c>
      <c r="C121" s="11"/>
      <c r="D121" s="12"/>
      <c r="E121" s="11"/>
      <c r="F121" s="12"/>
      <c r="G121" s="11"/>
      <c r="H121" s="12"/>
      <c r="I121" s="11"/>
      <c r="J121" s="12"/>
      <c r="K121" s="11"/>
      <c r="L121" s="16"/>
    </row>
    <row r="122" spans="2:12" ht="15" customHeight="1" x14ac:dyDescent="0.3">
      <c r="B122" s="15" t="s">
        <v>6</v>
      </c>
      <c r="C122" s="11"/>
      <c r="D122" s="12"/>
      <c r="E122" s="11"/>
      <c r="F122" s="12"/>
      <c r="G122" s="11"/>
      <c r="H122" s="12"/>
      <c r="I122" s="11"/>
      <c r="J122" s="12"/>
      <c r="K122" s="11"/>
      <c r="L122" s="16"/>
    </row>
    <row r="123" spans="2:12" ht="15" customHeight="1" x14ac:dyDescent="0.3">
      <c r="B123" s="15" t="s">
        <v>7</v>
      </c>
      <c r="C123" s="11"/>
      <c r="D123" s="12"/>
      <c r="E123" s="11"/>
      <c r="F123" s="12"/>
      <c r="G123" s="11"/>
      <c r="H123" s="12"/>
      <c r="I123" s="11"/>
      <c r="J123" s="12"/>
      <c r="K123" s="11"/>
      <c r="L123" s="16"/>
    </row>
    <row r="124" spans="2:12" ht="15" customHeight="1" x14ac:dyDescent="0.3">
      <c r="B124" s="15" t="s">
        <v>8</v>
      </c>
      <c r="C124" s="11"/>
      <c r="D124" s="12"/>
      <c r="E124" s="11"/>
      <c r="F124" s="12"/>
      <c r="G124" s="11"/>
      <c r="H124" s="12"/>
      <c r="I124" s="11"/>
      <c r="J124" s="12"/>
      <c r="K124" s="11"/>
      <c r="L124" s="16"/>
    </row>
    <row r="125" spans="2:12" ht="15" customHeight="1" x14ac:dyDescent="0.3">
      <c r="B125" s="15" t="s">
        <v>9</v>
      </c>
      <c r="C125" s="11"/>
      <c r="D125" s="12"/>
      <c r="E125" s="11"/>
      <c r="F125" s="12"/>
      <c r="G125" s="11"/>
      <c r="H125" s="12"/>
      <c r="I125" s="11"/>
      <c r="J125" s="12"/>
      <c r="K125" s="11"/>
      <c r="L125" s="16"/>
    </row>
    <row r="126" spans="2:12" ht="15" customHeight="1" x14ac:dyDescent="0.3">
      <c r="B126" s="15" t="s">
        <v>10</v>
      </c>
      <c r="C126" s="11"/>
      <c r="D126" s="12"/>
      <c r="E126" s="11"/>
      <c r="F126" s="12"/>
      <c r="G126" s="11"/>
      <c r="H126" s="12"/>
      <c r="I126" s="11"/>
      <c r="J126" s="12"/>
      <c r="K126" s="11"/>
      <c r="L126" s="16"/>
    </row>
    <row r="127" spans="2:12" ht="15" customHeight="1" x14ac:dyDescent="0.3">
      <c r="B127" s="15" t="s">
        <v>11</v>
      </c>
      <c r="C127" s="11"/>
      <c r="D127" s="12"/>
      <c r="E127" s="11"/>
      <c r="F127" s="12"/>
      <c r="G127" s="11"/>
      <c r="H127" s="12"/>
      <c r="I127" s="11"/>
      <c r="J127" s="12"/>
      <c r="K127" s="11"/>
      <c r="L127" s="16"/>
    </row>
    <row r="128" spans="2:12" ht="15" customHeight="1" x14ac:dyDescent="0.3">
      <c r="B128" s="20" t="s">
        <v>12</v>
      </c>
      <c r="C128" s="21">
        <f>SUBTOTAL(109,Listopad[Týden 1])</f>
        <v>0</v>
      </c>
      <c r="D128" s="22">
        <f>SUBTOTAL(109,Listopad[Přesčas])</f>
        <v>0</v>
      </c>
      <c r="E128" s="21">
        <f>SUBTOTAL(109,Listopad[Týden 2])</f>
        <v>0</v>
      </c>
      <c r="F128" s="22">
        <f>SUBTOTAL(109,Listopad[[Přesčas ]])</f>
        <v>0</v>
      </c>
      <c r="G128" s="21">
        <f>SUBTOTAL(109,Listopad[Týden 3])</f>
        <v>0</v>
      </c>
      <c r="H128" s="22">
        <f>SUBTOTAL(109,Listopad[[Přesčas  ]])</f>
        <v>0</v>
      </c>
      <c r="I128" s="21">
        <f>SUBTOTAL(109,Listopad[Týden 4])</f>
        <v>0</v>
      </c>
      <c r="J128" s="22">
        <f>SUBTOTAL(109,Listopad[[Přesčas   ]])</f>
        <v>0</v>
      </c>
      <c r="K128" s="21">
        <f>SUBTOTAL(109,Listopad[Týden 5])</f>
        <v>0</v>
      </c>
      <c r="L128" s="23">
        <f>SUBTOTAL(109,Listopad[[Přesčas    ]])</f>
        <v>0</v>
      </c>
    </row>
    <row r="129" spans="2:12" ht="15" customHeight="1" x14ac:dyDescent="0.3">
      <c r="B129" s="14" t="s">
        <v>36</v>
      </c>
      <c r="C129" s="13">
        <f>SUM(Listopad[[#Totals],[Týden 1]],Listopad[[#Totals],[Týden 2]],Listopad[[#Totals],[Týden 3]],Listopad[[#Totals],[Týden 4]],Listopad[[#Totals],[Týden 5]])</f>
        <v>0</v>
      </c>
      <c r="D129" s="25" t="s">
        <v>53</v>
      </c>
      <c r="E129" s="25"/>
      <c r="F129" s="13">
        <f>SUM(Listopad[[#Totals],[Přesčas]],Listopad[[#Totals],[Přesčas ]],Listopad[[#Totals],[Přesčas  ]],Listopad[[#Totals],[Přesčas   ]],Listopad[[#Totals],[Přesčas    ]])</f>
        <v>0</v>
      </c>
    </row>
    <row r="130" spans="2:12" ht="9" customHeight="1" x14ac:dyDescent="0.3"/>
    <row r="131" spans="2:12" ht="15.75" x14ac:dyDescent="0.3">
      <c r="B131" s="17" t="s">
        <v>37</v>
      </c>
      <c r="C131" s="18" t="s">
        <v>39</v>
      </c>
      <c r="D131" s="18" t="s">
        <v>42</v>
      </c>
      <c r="E131" s="18" t="s">
        <v>55</v>
      </c>
      <c r="F131" s="18" t="s">
        <v>56</v>
      </c>
      <c r="G131" s="18" t="s">
        <v>58</v>
      </c>
      <c r="H131" s="18" t="s">
        <v>59</v>
      </c>
      <c r="I131" s="18" t="s">
        <v>61</v>
      </c>
      <c r="J131" s="18" t="s">
        <v>62</v>
      </c>
      <c r="K131" s="18" t="s">
        <v>64</v>
      </c>
      <c r="L131" s="19" t="s">
        <v>65</v>
      </c>
    </row>
    <row r="132" spans="2:12" ht="15" customHeight="1" x14ac:dyDescent="0.3">
      <c r="B132" s="15" t="s">
        <v>5</v>
      </c>
      <c r="C132" s="11"/>
      <c r="D132" s="12"/>
      <c r="E132" s="11"/>
      <c r="F132" s="12"/>
      <c r="G132" s="11"/>
      <c r="H132" s="12"/>
      <c r="I132" s="11"/>
      <c r="J132" s="12"/>
      <c r="K132" s="11"/>
      <c r="L132" s="16"/>
    </row>
    <row r="133" spans="2:12" ht="15" customHeight="1" x14ac:dyDescent="0.3">
      <c r="B133" s="15" t="s">
        <v>6</v>
      </c>
      <c r="C133" s="11"/>
      <c r="D133" s="12"/>
      <c r="E133" s="11"/>
      <c r="F133" s="12"/>
      <c r="G133" s="11"/>
      <c r="H133" s="12"/>
      <c r="I133" s="11"/>
      <c r="J133" s="12"/>
      <c r="K133" s="11"/>
      <c r="L133" s="16"/>
    </row>
    <row r="134" spans="2:12" ht="15" customHeight="1" x14ac:dyDescent="0.3">
      <c r="B134" s="15" t="s">
        <v>7</v>
      </c>
      <c r="C134" s="11"/>
      <c r="D134" s="12"/>
      <c r="E134" s="11"/>
      <c r="F134" s="12"/>
      <c r="G134" s="11"/>
      <c r="H134" s="12"/>
      <c r="I134" s="11"/>
      <c r="J134" s="12"/>
      <c r="K134" s="11"/>
      <c r="L134" s="16"/>
    </row>
    <row r="135" spans="2:12" ht="15" customHeight="1" x14ac:dyDescent="0.3">
      <c r="B135" s="15" t="s">
        <v>8</v>
      </c>
      <c r="C135" s="11"/>
      <c r="D135" s="12"/>
      <c r="E135" s="11"/>
      <c r="F135" s="12"/>
      <c r="G135" s="11"/>
      <c r="H135" s="12"/>
      <c r="I135" s="11"/>
      <c r="J135" s="12"/>
      <c r="K135" s="11"/>
      <c r="L135" s="16"/>
    </row>
    <row r="136" spans="2:12" ht="15" customHeight="1" x14ac:dyDescent="0.3">
      <c r="B136" s="15" t="s">
        <v>9</v>
      </c>
      <c r="C136" s="11"/>
      <c r="D136" s="12"/>
      <c r="E136" s="11"/>
      <c r="F136" s="12"/>
      <c r="G136" s="11"/>
      <c r="H136" s="12"/>
      <c r="I136" s="11"/>
      <c r="J136" s="12"/>
      <c r="K136" s="11"/>
      <c r="L136" s="16"/>
    </row>
    <row r="137" spans="2:12" ht="15" customHeight="1" x14ac:dyDescent="0.3">
      <c r="B137" s="15" t="s">
        <v>10</v>
      </c>
      <c r="C137" s="11"/>
      <c r="D137" s="12"/>
      <c r="E137" s="11"/>
      <c r="F137" s="12"/>
      <c r="G137" s="11"/>
      <c r="H137" s="12"/>
      <c r="I137" s="11"/>
      <c r="J137" s="12"/>
      <c r="K137" s="11"/>
      <c r="L137" s="16"/>
    </row>
    <row r="138" spans="2:12" ht="15" customHeight="1" x14ac:dyDescent="0.3">
      <c r="B138" s="15" t="s">
        <v>11</v>
      </c>
      <c r="C138" s="11"/>
      <c r="D138" s="12"/>
      <c r="E138" s="11"/>
      <c r="F138" s="12"/>
      <c r="G138" s="11"/>
      <c r="H138" s="12"/>
      <c r="I138" s="11"/>
      <c r="J138" s="12"/>
      <c r="K138" s="11"/>
      <c r="L138" s="16"/>
    </row>
    <row r="139" spans="2:12" ht="15" customHeight="1" x14ac:dyDescent="0.3">
      <c r="B139" s="20" t="s">
        <v>12</v>
      </c>
      <c r="C139" s="21">
        <f>SUBTOTAL(109,Prosinec[Týden 1])</f>
        <v>0</v>
      </c>
      <c r="D139" s="22">
        <f>SUBTOTAL(109,Prosinec[Přesčas])</f>
        <v>0</v>
      </c>
      <c r="E139" s="21">
        <f>SUBTOTAL(109,Prosinec[Týden 2])</f>
        <v>0</v>
      </c>
      <c r="F139" s="22">
        <f>SUBTOTAL(109,Prosinec[[Přesčas ]])</f>
        <v>0</v>
      </c>
      <c r="G139" s="21">
        <f>SUBTOTAL(109,Prosinec[Týden 3])</f>
        <v>0</v>
      </c>
      <c r="H139" s="22">
        <f>SUBTOTAL(109,Prosinec[[Přesčas  ]])</f>
        <v>0</v>
      </c>
      <c r="I139" s="21">
        <f>SUBTOTAL(109,Prosinec[Týden 4])</f>
        <v>0</v>
      </c>
      <c r="J139" s="22">
        <f>SUBTOTAL(109,Prosinec[[Přesčas   ]])</f>
        <v>0</v>
      </c>
      <c r="K139" s="21">
        <f>SUBTOTAL(109,Prosinec[Týden 5])</f>
        <v>0</v>
      </c>
      <c r="L139" s="23">
        <f>SUBTOTAL(109,Prosinec[[Přesčas    ]])</f>
        <v>0</v>
      </c>
    </row>
    <row r="140" spans="2:12" ht="15" customHeight="1" x14ac:dyDescent="0.3">
      <c r="B140" s="14" t="s">
        <v>38</v>
      </c>
      <c r="C140" s="13">
        <f>SUM(Prosinec[[#Totals],[Týden 1]],Prosinec[[#Totals],[Týden 2]],Prosinec[[#Totals],[Týden 3]],Prosinec[[#Totals],[Týden 4]],Prosinec[[#Totals],[Týden 5]])</f>
        <v>0</v>
      </c>
      <c r="D140" s="25" t="s">
        <v>54</v>
      </c>
      <c r="E140" s="25"/>
      <c r="F140" s="13">
        <f>SUM(Prosinec[[#Totals],[Přesčas]],Prosinec[[#Totals],[Přesčas ]],Prosinec[[#Totals],[Přesčas  ]],Prosinec[[#Totals],[Přesčas   ]],Prosinec[[#Totals],[Přesčas    ]])</f>
        <v>0</v>
      </c>
    </row>
  </sheetData>
  <mergeCells count="20">
    <mergeCell ref="D140:E140"/>
    <mergeCell ref="B1:L2"/>
    <mergeCell ref="D129:E129"/>
    <mergeCell ref="B6:L6"/>
    <mergeCell ref="D16:E16"/>
    <mergeCell ref="D27:E27"/>
    <mergeCell ref="B108:L108"/>
    <mergeCell ref="B74:L74"/>
    <mergeCell ref="D38:E38"/>
    <mergeCell ref="D61:E61"/>
    <mergeCell ref="B40:L40"/>
    <mergeCell ref="D50:E50"/>
    <mergeCell ref="D72:E72"/>
    <mergeCell ref="D95:E95"/>
    <mergeCell ref="D84:E84"/>
    <mergeCell ref="F4:G4"/>
    <mergeCell ref="F3:G3"/>
    <mergeCell ref="I3:J3"/>
    <mergeCell ref="D118:E118"/>
    <mergeCell ref="D106:E106"/>
  </mergeCells>
  <phoneticPr fontId="2" type="noConversion"/>
  <dataValidations count="100">
    <dataValidation allowBlank="1" showInputMessage="1" showErrorMessage="1" prompt="Na tomto listu můžete vytvořit denní, týdenní, měsíční a roční pracovní výkaz zaměstnance. Automaticky se vypočítá normální pracovní doba, přesčasové hodiny a celkový počet hodin." sqref="A1" xr:uid="{00000000-0002-0000-0000-000000000000}"/>
    <dataValidation allowBlank="1" showInputMessage="1" showErrorMessage="1" prompt="Do buňky vpravo zadejte jméno zaměstnance." sqref="B3" xr:uid="{00000000-0002-0000-0000-000001000000}"/>
    <dataValidation allowBlank="1" showInputMessage="1" showErrorMessage="1" prompt="Do buňky vpravo zadejte jméno nadřízeného." sqref="B4" xr:uid="{00000000-0002-0000-0000-000002000000}"/>
    <dataValidation allowBlank="1" showInputMessage="1" showErrorMessage="1" prompt="Do buňky vpravo zadejte e-mailovou adresu." sqref="D3" xr:uid="{00000000-0002-0000-0000-000003000000}"/>
    <dataValidation allowBlank="1" showInputMessage="1" showErrorMessage="1" prompt="Do této buňky zadejte e-mailovou adresu." sqref="E3" xr:uid="{00000000-0002-0000-0000-000004000000}"/>
    <dataValidation allowBlank="1" showInputMessage="1" showErrorMessage="1" prompt="Do buňky vpravo zadejte telefonní číslo." sqref="D4" xr:uid="{00000000-0002-0000-0000-000005000000}"/>
    <dataValidation allowBlank="1" showInputMessage="1" showErrorMessage="1" prompt="Do této buňky zadejte telefonní číslo." sqref="E4" xr:uid="{00000000-0002-0000-0000-000006000000}"/>
    <dataValidation allowBlank="1" showInputMessage="1" showErrorMessage="1" prompt="V buňce vpravo se automaticky počítá normální pracovní doba." sqref="F4" xr:uid="{00000000-0002-0000-0000-000007000000}"/>
    <dataValidation allowBlank="1" showInputMessage="1" showErrorMessage="1" prompt="V této buňce se automaticky počítá normální pracovní doba." sqref="H4" xr:uid="{00000000-0002-0000-0000-000008000000}"/>
    <dataValidation allowBlank="1" showInputMessage="1" showErrorMessage="1" prompt="V buňce vpravo se automaticky počítají přesčasové hodiny." sqref="I4" xr:uid="{00000000-0002-0000-0000-000009000000}"/>
    <dataValidation allowBlank="1" showInputMessage="1" showErrorMessage="1" prompt="V této buňce se automaticky počítají přesčasové hodiny." sqref="J4" xr:uid="{00000000-0002-0000-0000-00000A000000}"/>
    <dataValidation allowBlank="1" showInputMessage="1" showErrorMessage="1" prompt="V buňce vpravo se automaticky počítá celkový počet hodin." sqref="K4" xr:uid="{00000000-0002-0000-0000-00000B000000}"/>
    <dataValidation allowBlank="1" showInputMessage="1" showErrorMessage="1" prompt="V této buňce se automaticky počítá celkový počet hodin. Do tabulky začínající v buňce B7 zadejte hodiny normální pracovní doby a přesčasové hodiny za leden." sqref="L4" xr:uid="{00000000-0002-0000-0000-00000C000000}"/>
    <dataValidation allowBlank="1" showInputMessage="1" showErrorMessage="1" prompt="V tomto sloupci jsou pracovní dny pro tento měsíc." sqref="B7 B18 B29 B52 B63 B75 B86 B97 B109 B120 B131 B41" xr:uid="{00000000-0002-0000-0000-00000D000000}"/>
    <dataValidation allowBlank="1" showInputMessage="1" showErrorMessage="1" prompt="Do sloupce s tímto záhlavím zadejte normální pracovní dobu v 1. týdnu." sqref="C7 C18 C29 C131 C120 C109 C97 C86 C75 C63 C52 C41" xr:uid="{00000000-0002-0000-0000-00000E000000}"/>
    <dataValidation allowBlank="1" showInputMessage="1" showErrorMessage="1" prompt="Do sloupce s tímto záhlavím zadejte přesčasové hodiny." sqref="D7 D18 D29 F18 F29 F7 H7 H18 H29 J7 J18 J29 D41 F41 H41 J41 F120 D52 F52 H52 J52 J131 D63 F63 H63 J63 H131 D75 F75 H75 J75 F131 D86 F86 H86 J86 D131 D97 F97 H97 J97 H120 D109 F109 H109 J109 J120 D120" xr:uid="{00000000-0002-0000-0000-00000F000000}"/>
    <dataValidation allowBlank="1" showInputMessage="1" showErrorMessage="1" prompt="Do sloupce s tímto záhlavím zadejte normální pracovní dobu v 2. týdnu." sqref="E7 E18 E29 E131 E120 E109 E97 E86 E75 E63 E52 E41" xr:uid="{00000000-0002-0000-0000-000010000000}"/>
    <dataValidation allowBlank="1" showInputMessage="1" showErrorMessage="1" prompt="Do sloupce s tímto záhlavím zadejte normální pracovní dobu v 3. týdnu." sqref="G7 G18 G29 G41 G52 G63 G75 G86 G97 G109 G120 G131" xr:uid="{00000000-0002-0000-0000-000011000000}"/>
    <dataValidation allowBlank="1" showInputMessage="1" showErrorMessage="1" prompt="Do sloupce s tímto záhlavím zadejte normální pracovní dobu v 4. týdnu." sqref="I7 I18 I29 I131 I120 I109 I97 I86 I75 I63 I52 I41" xr:uid="{00000000-0002-0000-0000-000012000000}"/>
    <dataValidation allowBlank="1" showInputMessage="1" showErrorMessage="1" prompt="Do sloupce s tímto záhlavím zadejte normální pracovní dobu v 5. týdnu." sqref="K7 K18 K29 K41 K52 K63 K75 K86 K97 K109 K120 K131" xr:uid="{00000000-0002-0000-0000-000013000000}"/>
    <dataValidation allowBlank="1" showInputMessage="1" showErrorMessage="1" prompt="Do sloupce pod tímto záhlavím zadejte přesčasové hodiny. Celkový počet hodin za týden se automaticky počítá na konci tabulky. Celková normální pracovní doba za leden je v buňce C16 a přesčasy v buňce F16." sqref="L7" xr:uid="{00000000-0002-0000-0000-000014000000}"/>
    <dataValidation allowBlank="1" showInputMessage="1" showErrorMessage="1" prompt="V této buňce je název listu. Do buněk C3, C4, E3, E4, H3 a I3 zadejte podrobnosti. Normální pracovní doba se automaticky aktualizuje v buňce H4, přesčasy v buňce J4 a celkový počet hodin v buňce L4." sqref="B1:L2" xr:uid="{00000000-0002-0000-0000-000015000000}"/>
    <dataValidation allowBlank="1" showInputMessage="1" showErrorMessage="1" prompt="Do této buňky zadejte jméno zaměstnance." sqref="C3" xr:uid="{00000000-0002-0000-0000-000016000000}"/>
    <dataValidation allowBlank="1" showInputMessage="1" showErrorMessage="1" prompt="Do této buňky zadejte jméno nadřízeného." sqref="C4" xr:uid="{00000000-0002-0000-0000-000017000000}"/>
    <dataValidation allowBlank="1" showInputMessage="1" showErrorMessage="1" prompt="Počty hodin za leden zadejte do tabulky níže, počty hodin za únor do tabulky začínající v buňce B18 a počty hodin za březen do tabulky začínající v buňce B29. Celkové hodnoty se vypočítají automaticky." sqref="B6:L6" xr:uid="{00000000-0002-0000-0000-000018000000}"/>
    <dataValidation allowBlank="1" showInputMessage="1" showErrorMessage="1" prompt="V buňce vpravo se automaticky počítá celková normální pracovní doba za leden." sqref="B16" xr:uid="{00000000-0002-0000-0000-000019000000}"/>
    <dataValidation allowBlank="1" showInputMessage="1" showErrorMessage="1" prompt="V této buňce se automaticky počítá celková normální pracovní doba za leden." sqref="C16" xr:uid="{00000000-0002-0000-0000-00001A000000}"/>
    <dataValidation allowBlank="1" showInputMessage="1" showErrorMessage="1" prompt="V buňce vpravo se automaticky počítají celkové přesčasové hodiny za leden." sqref="D16:E16" xr:uid="{00000000-0002-0000-0000-00001B000000}"/>
    <dataValidation allowBlank="1" showInputMessage="1" showErrorMessage="1" prompt="V této buňce se automaticky počítají celkové přesčasové hodiny za leden." sqref="F16" xr:uid="{00000000-0002-0000-0000-00001C000000}"/>
    <dataValidation allowBlank="1" showInputMessage="1" showErrorMessage="1" prompt="Do následující tabulky zadejte hodiny za únor." sqref="B17" xr:uid="{00000000-0002-0000-0000-00001D000000}"/>
    <dataValidation allowBlank="1" showInputMessage="1" showErrorMessage="1" prompt="Do sloupce pod tímto záhlavím zadejte přesčasové hodiny. Celkový počet hodin za týden se automaticky počítá na konci tabulky. Celková normální pracovní doba za únor je v buňce C27 a přesčasy v buňce F27." sqref="L18" xr:uid="{00000000-0002-0000-0000-00001E000000}"/>
    <dataValidation allowBlank="1" showInputMessage="1" showErrorMessage="1" prompt="V buňce vpravo se automaticky počítá celková normální pracovní doba za únor." sqref="B27" xr:uid="{00000000-0002-0000-0000-00001F000000}"/>
    <dataValidation allowBlank="1" showInputMessage="1" showErrorMessage="1" prompt="V této buňce se automaticky počítá celková normální pracovní doba za únor." sqref="C27" xr:uid="{00000000-0002-0000-0000-000020000000}"/>
    <dataValidation allowBlank="1" showInputMessage="1" showErrorMessage="1" prompt="V buňce vpravo se automaticky počítají celkové přesčasové hodiny za únor." sqref="D27:E27" xr:uid="{00000000-0002-0000-0000-000021000000}"/>
    <dataValidation allowBlank="1" showInputMessage="1" showErrorMessage="1" prompt="V této buňce se automaticky počítají celkové přesčasové hodiny za únor." sqref="F27" xr:uid="{00000000-0002-0000-0000-000022000000}"/>
    <dataValidation allowBlank="1" showInputMessage="1" showErrorMessage="1" prompt="Do následující tabulky zadejte hodiny za březen." sqref="B28" xr:uid="{00000000-0002-0000-0000-000023000000}"/>
    <dataValidation allowBlank="1" showInputMessage="1" showErrorMessage="1" prompt="V buňce vpravo se automaticky počítá celková normální pracovní doba za březen." sqref="B38" xr:uid="{00000000-0002-0000-0000-000024000000}"/>
    <dataValidation allowBlank="1" showInputMessage="1" showErrorMessage="1" prompt="V této buňce se automaticky počítá celková normální pracovní doba za březen." sqref="C38" xr:uid="{00000000-0002-0000-0000-000025000000}"/>
    <dataValidation allowBlank="1" showInputMessage="1" showErrorMessage="1" prompt="V buňce vpravo se automaticky počítají celkové přesčasové hodiny za březen." sqref="D38:E38" xr:uid="{00000000-0002-0000-0000-000026000000}"/>
    <dataValidation allowBlank="1" showInputMessage="1" showErrorMessage="1" prompt="V této buňce se automaticky počítají celkové přesčasové hodiny za březen." sqref="F38" xr:uid="{00000000-0002-0000-0000-000027000000}"/>
    <dataValidation allowBlank="1" showInputMessage="1" showErrorMessage="1" prompt="Zadejte normální pracovní dobu a přesčasové hodiny pro každý pracovní den do tabulek s názvem Duben, Květen a Červen. V buňce níže je popisek." sqref="B39" xr:uid="{00000000-0002-0000-0000-000028000000}"/>
    <dataValidation allowBlank="1" showInputMessage="1" showErrorMessage="1" prompt="Počty hodin za duben zadejte do tabulky začínající v buňce B41, počty hodin za květen do tabulky začínající v buňce B52 a počty hodin za červen do tabulky začínající v buňce B63. Celkové hodnoty se vypočítají automaticky." sqref="B40:L40" xr:uid="{00000000-0002-0000-0000-000029000000}"/>
    <dataValidation allowBlank="1" showInputMessage="1" showErrorMessage="1" prompt="Do sloupce pod tímto záhlavím zadejte přesčasové hodiny. Celkový počet hodin za týden se automaticky počítá na konci tabulky. Celková normální pracovní doba za duben je v buňce C50 a přesčasy v buňce F50." sqref="L41" xr:uid="{00000000-0002-0000-0000-00002A000000}"/>
    <dataValidation allowBlank="1" showInputMessage="1" showErrorMessage="1" prompt="Do sloupce pod tímto záhlavím zadejte přesčasové hodiny. Celkový počet hodin za týden se automaticky počítá na konci tabulky. Celková normální pracovní doba za březen je v buňce C38 a přesčasy v buňce F38." sqref="L29" xr:uid="{00000000-0002-0000-0000-00002B000000}"/>
    <dataValidation allowBlank="1" showInputMessage="1" showErrorMessage="1" prompt="V buňce vpravo se automaticky počítá celková normální pracovní doba za duben." sqref="B50" xr:uid="{00000000-0002-0000-0000-00002C000000}"/>
    <dataValidation allowBlank="1" showInputMessage="1" showErrorMessage="1" prompt="V této buňce se automaticky počítá celková normální pracovní doba za duben." sqref="C50" xr:uid="{00000000-0002-0000-0000-00002D000000}"/>
    <dataValidation allowBlank="1" showInputMessage="1" showErrorMessage="1" prompt="V buňce vpravo se automaticky počítají celkové přesčasové hodiny za duben." sqref="D50:E50" xr:uid="{00000000-0002-0000-0000-00002E000000}"/>
    <dataValidation allowBlank="1" showInputMessage="1" showErrorMessage="1" prompt="V této buňce se automaticky počítají celkové přesčasové hodiny za duben." sqref="F50" xr:uid="{00000000-0002-0000-0000-00002F000000}"/>
    <dataValidation allowBlank="1" showInputMessage="1" showErrorMessage="1" prompt="Do následující tabulky zadejte hodiny za květen." sqref="B51" xr:uid="{00000000-0002-0000-0000-000030000000}"/>
    <dataValidation allowBlank="1" showInputMessage="1" showErrorMessage="1" prompt="Do sloupce pod tímto záhlavím zadejte přesčasové hodiny. Celkový počet hodin za týden se automaticky počítá na konci tabulky. Celková normální pracovní doba za květen je v buňce C61 a přesčasy v buňce F61." sqref="L52" xr:uid="{00000000-0002-0000-0000-000031000000}"/>
    <dataValidation allowBlank="1" showInputMessage="1" showErrorMessage="1" prompt="V buňce vpravo se automaticky počítá celková normální pracovní doba za květen." sqref="B61" xr:uid="{00000000-0002-0000-0000-000032000000}"/>
    <dataValidation allowBlank="1" showInputMessage="1" showErrorMessage="1" prompt="V této buňce se automaticky počítá celková normální pracovní doba za květen." sqref="C61" xr:uid="{00000000-0002-0000-0000-000033000000}"/>
    <dataValidation allowBlank="1" showInputMessage="1" showErrorMessage="1" prompt="V buňce vpravo se automaticky počítají celkové přesčasové hodiny za květen." sqref="D61:E61" xr:uid="{00000000-0002-0000-0000-000034000000}"/>
    <dataValidation allowBlank="1" showInputMessage="1" showErrorMessage="1" prompt="V této buňce se automaticky počítají celkové přesčasové hodiny za květen." sqref="F61" xr:uid="{00000000-0002-0000-0000-000035000000}"/>
    <dataValidation allowBlank="1" showInputMessage="1" showErrorMessage="1" prompt="Do následující tabulky zadejte hodiny za červen." sqref="B62" xr:uid="{00000000-0002-0000-0000-000036000000}"/>
    <dataValidation allowBlank="1" showInputMessage="1" showErrorMessage="1" prompt="Do sloupce pod tímto záhlavím zadejte přesčasové hodiny. Celkový počet hodin za týden se automaticky počítá na konci tabulky. Celková normální pracovní doba za červen je v buňce C72 a přesčasy v buňce F72." sqref="L63" xr:uid="{00000000-0002-0000-0000-000037000000}"/>
    <dataValidation allowBlank="1" showInputMessage="1" showErrorMessage="1" prompt="V buňce vpravo se automaticky počítá celková normální pracovní doba za červen." sqref="B72" xr:uid="{00000000-0002-0000-0000-000038000000}"/>
    <dataValidation allowBlank="1" showInputMessage="1" showErrorMessage="1" prompt="V této buňce se automaticky počítá celková normální pracovní doba za červen." sqref="C72" xr:uid="{00000000-0002-0000-0000-000039000000}"/>
    <dataValidation allowBlank="1" showInputMessage="1" showErrorMessage="1" prompt="V buňce vpravo se automaticky počítají celkové přesčasové hodiny za červen." sqref="D72:E72" xr:uid="{00000000-0002-0000-0000-00003A000000}"/>
    <dataValidation allowBlank="1" showInputMessage="1" showErrorMessage="1" prompt="V této buňce se automaticky počítají celkové přesčasové hodiny za červen." sqref="F72" xr:uid="{00000000-0002-0000-0000-00003B000000}"/>
    <dataValidation allowBlank="1" showInputMessage="1" showErrorMessage="1" prompt="Počty hodin za červenec zadejte do tabulky začínající v buňce B75, počty hodin za srpen do tabulky začínající v buňce B86 a počty hodin za září do tabulky začínající v buňce B97. Celkové hodnoty se vypočítají automaticky." sqref="B74:L74" xr:uid="{00000000-0002-0000-0000-00003C000000}"/>
    <dataValidation allowBlank="1" showInputMessage="1" showErrorMessage="1" prompt="Zadejte normální pracovní dobu a přesčasové hodiny pro každý pracovní den do tabulek s názvem Červenec, Srpen a Září." sqref="B73" xr:uid="{00000000-0002-0000-0000-00003D000000}"/>
    <dataValidation allowBlank="1" showInputMessage="1" showErrorMessage="1" prompt="Do sloupce pod tímto záhlavím zadejte přesčasové hodiny. Celkový počet hodin za týden se automaticky počítá na konci tabulky. Celková normální pracovní doba za červenec je v buňce C84 a přesčasy v buňce F84." sqref="L75" xr:uid="{00000000-0002-0000-0000-00003E000000}"/>
    <dataValidation allowBlank="1" showInputMessage="1" showErrorMessage="1" prompt="V buňce vpravo se automaticky počítá celková normální pracovní doba za červenec." sqref="B84" xr:uid="{00000000-0002-0000-0000-00003F000000}"/>
    <dataValidation allowBlank="1" showInputMessage="1" showErrorMessage="1" prompt="V této buňce se automaticky počítá celková normální pracovní doba za červenec." sqref="C84" xr:uid="{00000000-0002-0000-0000-000040000000}"/>
    <dataValidation allowBlank="1" showInputMessage="1" showErrorMessage="1" prompt="V buňce vpravo se automaticky počítají celkové přesčasové hodiny za červenec." sqref="D84:E84" xr:uid="{00000000-0002-0000-0000-000041000000}"/>
    <dataValidation allowBlank="1" showInputMessage="1" showErrorMessage="1" prompt="V této buňce se automaticky počítají celkové přesčasové hodiny za červenec." sqref="F84" xr:uid="{00000000-0002-0000-0000-000042000000}"/>
    <dataValidation allowBlank="1" showInputMessage="1" showErrorMessage="1" prompt="Do následující tabulky zadejte hodiny za srpen." sqref="B85" xr:uid="{00000000-0002-0000-0000-000043000000}"/>
    <dataValidation allowBlank="1" showInputMessage="1" showErrorMessage="1" prompt="Do sloupce pod tímto záhlavím zadejte přesčasové hodiny. Celkový počet hodin za týden se automaticky počítá na konci tabulky. Celková normální pracovní doba za srpen je v buňce C95 a přesčasy v buňce F95." sqref="L86" xr:uid="{00000000-0002-0000-0000-000044000000}"/>
    <dataValidation allowBlank="1" showInputMessage="1" showErrorMessage="1" prompt="V buňce vpravo se automaticky počítá celková normální pracovní doba za srpen." sqref="B95" xr:uid="{00000000-0002-0000-0000-000045000000}"/>
    <dataValidation allowBlank="1" showInputMessage="1" showErrorMessage="1" prompt="V této buňce se automaticky počítá celková normální pracovní doba za srpen." sqref="C95" xr:uid="{00000000-0002-0000-0000-000046000000}"/>
    <dataValidation allowBlank="1" showInputMessage="1" showErrorMessage="1" prompt="V buňce vpravo se automaticky počítají celkové přesčasové hodiny za srpen." sqref="D95:E95" xr:uid="{00000000-0002-0000-0000-000047000000}"/>
    <dataValidation allowBlank="1" showInputMessage="1" showErrorMessage="1" prompt="V této buňce se automaticky počítají celkové přesčasové hodiny za srpen." sqref="F95" xr:uid="{00000000-0002-0000-0000-000048000000}"/>
    <dataValidation allowBlank="1" showInputMessage="1" showErrorMessage="1" prompt="Do buněk v tabulce níže zadejte hodiny za září." sqref="B96" xr:uid="{00000000-0002-0000-0000-000049000000}"/>
    <dataValidation allowBlank="1" showInputMessage="1" showErrorMessage="1" prompt="Do sloupce pod tímto záhlavím zadejte přesčasové hodiny. Celkový počet hodin za týden se automaticky počítá na konci tabulky. Celková normální pracovní doba za září je v buňce C106 a přesčasy v buňce F106." sqref="L97" xr:uid="{00000000-0002-0000-0000-00004A000000}"/>
    <dataValidation allowBlank="1" showInputMessage="1" showErrorMessage="1" prompt="V buňce vpravo se automaticky počítá celková normální pracovní doba za září." sqref="B106" xr:uid="{00000000-0002-0000-0000-00004B000000}"/>
    <dataValidation allowBlank="1" showInputMessage="1" showErrorMessage="1" prompt="V této buňce se automaticky počítá celková normální pracovní doba za září." sqref="C106" xr:uid="{00000000-0002-0000-0000-00004C000000}"/>
    <dataValidation allowBlank="1" showInputMessage="1" showErrorMessage="1" prompt="V buňce vpravo se automaticky počítají celkové přesčasové hodiny za září." sqref="D106:E106" xr:uid="{00000000-0002-0000-0000-00004D000000}"/>
    <dataValidation allowBlank="1" showInputMessage="1" showErrorMessage="1" prompt="V této buňce se automaticky počítají celkové přesčasové hodiny za září." sqref="F106" xr:uid="{00000000-0002-0000-0000-00004E000000}"/>
    <dataValidation allowBlank="1" showInputMessage="1" showErrorMessage="1" prompt="Zadejte normální pracovní dobu a přesčasové hodiny pro každý pracovní den do tabulek s názvem Říjen, Listopad a Prosinec." sqref="B107" xr:uid="{00000000-0002-0000-0000-00004F000000}"/>
    <dataValidation allowBlank="1" showInputMessage="1" showErrorMessage="1" prompt="Počty hodin za říjen zadejte do tabulky začínající v buňce B109, počty hodin za listopad do tabulky začínající v buňce B120 a počty hodin za prosinec do tabulky začínající v buňce B131. Celkové hodnoty se vypočítají automaticky." sqref="B108:L108" xr:uid="{00000000-0002-0000-0000-000050000000}"/>
    <dataValidation allowBlank="1" showInputMessage="1" showErrorMessage="1" prompt="Do sloupce pod tímto záhlavím zadejte přesčasové hodiny. Celkový počet hodin za týden se automaticky počítá na konci tabulky. Celková normální pracovní doba za říjen je v buňce C118 a přesčasy v buňce F118." sqref="L109" xr:uid="{00000000-0002-0000-0000-000051000000}"/>
    <dataValidation allowBlank="1" showInputMessage="1" showErrorMessage="1" prompt="V buňce vpravo se automaticky počítá celková normální pracovní doba za říjen." sqref="B118" xr:uid="{00000000-0002-0000-0000-000052000000}"/>
    <dataValidation allowBlank="1" showInputMessage="1" showErrorMessage="1" prompt="V této buňce se automaticky počítá celková normální pracovní doba za říjen." sqref="C118" xr:uid="{00000000-0002-0000-0000-000053000000}"/>
    <dataValidation allowBlank="1" showInputMessage="1" showErrorMessage="1" prompt="V buňce vpravo se automaticky počítají celkové přesčasové hodiny za říjen." sqref="D118:E118" xr:uid="{00000000-0002-0000-0000-000054000000}"/>
    <dataValidation allowBlank="1" showInputMessage="1" showErrorMessage="1" prompt="V této buňce se automaticky počítají celkové přesčasové hodiny za říjen." sqref="F118" xr:uid="{00000000-0002-0000-0000-000055000000}"/>
    <dataValidation allowBlank="1" showInputMessage="1" showErrorMessage="1" prompt="Do následující tabulky zadejte hodiny za listopad." sqref="B119" xr:uid="{00000000-0002-0000-0000-000056000000}"/>
    <dataValidation allowBlank="1" showInputMessage="1" showErrorMessage="1" prompt="Do sloupce pod tímto záhlavím zadejte přesčasové hodiny. Celkový počet hodin za týden se automaticky počítá na konci tabulky. Celková normální pracovní doba za listopad je v buňce C129 a přesčasy v buňce F129." sqref="L120" xr:uid="{00000000-0002-0000-0000-000057000000}"/>
    <dataValidation allowBlank="1" showInputMessage="1" showErrorMessage="1" prompt="V buňce vpravo se automaticky počítá celková normální pracovní doba za listopad." sqref="B129" xr:uid="{00000000-0002-0000-0000-000058000000}"/>
    <dataValidation allowBlank="1" showInputMessage="1" showErrorMessage="1" prompt="V této buňce se automaticky počítá celková normální pracovní doba za listopad." sqref="C129" xr:uid="{00000000-0002-0000-0000-000059000000}"/>
    <dataValidation allowBlank="1" showInputMessage="1" showErrorMessage="1" prompt="V buňce vpravo se automaticky počítají celkové přesčasové hodiny za listopad." sqref="D129:E129" xr:uid="{00000000-0002-0000-0000-00005A000000}"/>
    <dataValidation allowBlank="1" showInputMessage="1" showErrorMessage="1" prompt="V této buňce se automaticky počítají celkové přesčasové hodiny za listopad." sqref="F129" xr:uid="{00000000-0002-0000-0000-00005B000000}"/>
    <dataValidation allowBlank="1" showInputMessage="1" showErrorMessage="1" prompt="Do následující tabulky zadejte hodiny za prosinec." sqref="B130" xr:uid="{00000000-0002-0000-0000-00005C000000}"/>
    <dataValidation allowBlank="1" showInputMessage="1" showErrorMessage="1" prompt="Do sloupce pod tímto záhlavím zadejte přesčasové hodiny. Celkový počet hodin za týden se automaticky počítá na konci tabulky. Celková normální pracovní doba za prosinec je v buňce C140 a přesčasy v buňce F140." sqref="L131" xr:uid="{00000000-0002-0000-0000-00005D000000}"/>
    <dataValidation allowBlank="1" showInputMessage="1" showErrorMessage="1" prompt="V buňce vpravo se automaticky počítá celková normální pracovní doba za prosinec." sqref="B140" xr:uid="{00000000-0002-0000-0000-00005E000000}"/>
    <dataValidation allowBlank="1" showInputMessage="1" showErrorMessage="1" prompt="V této buňce se automaticky počítá celková normální pracovní doba za prosinec." sqref="C140" xr:uid="{00000000-0002-0000-0000-00005F000000}"/>
    <dataValidation allowBlank="1" showInputMessage="1" showErrorMessage="1" prompt="V buňce vpravo se automaticky počítají celkové přesčasové hodiny za prosinec." sqref="D140:E140" xr:uid="{00000000-0002-0000-0000-000060000000}"/>
    <dataValidation allowBlank="1" showInputMessage="1" showErrorMessage="1" prompt="V této buňce se automaticky počítají celkové přesčasové hodiny za prosinec." sqref="F140" xr:uid="{00000000-0002-0000-0000-000061000000}"/>
    <dataValidation allowBlank="1" showInputMessage="1" showErrorMessage="1" prompt="Do buňky vpravo zadejte celkové hodnoty od začátku roku." sqref="F3" xr:uid="{00000000-0002-0000-0000-000062000000}"/>
    <dataValidation allowBlank="1" showInputMessage="1" showErrorMessage="1" prompt="Do této buňky zadejte celkové hodnoty od začátku roku." sqref="I3" xr:uid="{00000000-0002-0000-0000-000063000000}"/>
  </dataValidations>
  <printOptions horizontalCentered="1"/>
  <pageMargins left="0.75" right="0.75" top="1" bottom="1" header="0.5" footer="0.5"/>
  <pageSetup paperSize="9" scale="80" orientation="landscape" r:id="rId1"/>
  <headerFooter alignWithMargins="0"/>
  <rowBreaks count="3" manualBreakCount="3">
    <brk id="39" max="16383" man="1"/>
    <brk id="73" max="16383" man="1"/>
    <brk id="107" max="16383" man="1"/>
  </rowBreaks>
  <tableParts count="12">
    <tablePart r:id="rId2"/>
    <tablePart r:id="rId3"/>
    <tablePart r:id="rId4"/>
    <tablePart r:id="rId5"/>
    <tablePart r:id="rId6"/>
    <tablePart r:id="rId7"/>
    <tablePart r:id="rId8"/>
    <tablePart r:id="rId9"/>
    <tablePart r:id="rId10"/>
    <tablePart r:id="rId11"/>
    <tablePart r:id="rId12"/>
    <tablePart r:id="rId13"/>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Roční pracovní výkaz</vt:lpstr>
      <vt:lpstr>'Roční pracovní výkaz'!Print_Area</vt:lpstr>
      <vt:lpstr>'Roční pracovní výkaz'!Print_Titles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
  <cp:lastModifiedBy/>
  <dcterms:created xsi:type="dcterms:W3CDTF">2018-12-13T12:57:34Z</dcterms:created>
  <dcterms:modified xsi:type="dcterms:W3CDTF">2018-12-13T12:57:34Z</dcterms:modified>
</cp:coreProperties>
</file>