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2E2CA042-B1B2-4A41-BB55-94E1EEB03C36}" xr6:coauthVersionLast="31" xr6:coauthVersionMax="34" xr10:uidLastSave="{00000000-0000-0000-0000-000000000000}"/>
  <bookViews>
    <workbookView xWindow="930" yWindow="0" windowWidth="20490" windowHeight="6930" xr2:uid="{00000000-000D-0000-FFFF-FFFF00000000}"/>
  </bookViews>
  <sheets>
    <sheet name="Finanční tok" sheetId="1" r:id="rId1"/>
    <sheet name="Měsíční příjmy" sheetId="3" r:id="rId2"/>
    <sheet name="Měsíční výdaje" sheetId="4" r:id="rId3"/>
    <sheet name="DATA GRAFU" sheetId="2" state="hidden" r:id="rId4"/>
  </sheets>
  <definedNames>
    <definedName name="Jméno">'Finanční tok'!$B$1</definedName>
    <definedName name="Měsíc">'Finanční tok'!$B$3</definedName>
    <definedName name="NadpisRozpočtu">'Finanční tok'!$B$2</definedName>
    <definedName name="_xlnm.Print_Titles" localSheetId="0">'Finanční tok'!$6:$6</definedName>
    <definedName name="_xlnm.Print_Titles" localSheetId="1">'Měsíční příjmy'!$5:$5</definedName>
    <definedName name="_xlnm.Print_Titles" localSheetId="2">'Měsíční výdaje'!$5:$5</definedName>
    <definedName name="Rok">'Finanční tok'!$B$4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B2" i="3"/>
  <c r="E8" i="3" l="1"/>
  <c r="E7" i="3"/>
  <c r="E6" i="3"/>
  <c r="C9" i="3" l="1"/>
  <c r="D9" i="3"/>
  <c r="B1" i="4" l="1"/>
  <c r="B1" i="3" l="1"/>
  <c r="D26" i="4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3" i="1"/>
  <c r="B4" i="1"/>
  <c r="B4" i="3" l="1"/>
  <c r="B4" i="4"/>
  <c r="B3" i="4"/>
  <c r="B3" i="3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<sst xmlns="http://schemas.openxmlformats.org/spreadsheetml/2006/main" count="49" uniqueCount="37">
  <si>
    <t>Jméno</t>
  </si>
  <si>
    <t>Rodinný rozpočet</t>
  </si>
  <si>
    <t>Poznámka: Tabulka Finanční tok se počítá automaticky na základě hodnot zadaných na listy Měsíční příjmy a Měsíční výdaje.</t>
  </si>
  <si>
    <t>Finanční tok</t>
  </si>
  <si>
    <t>Celkové příjmy</t>
  </si>
  <si>
    <t>Celkové výdaje</t>
  </si>
  <si>
    <t>Celková částka</t>
  </si>
  <si>
    <t>Předpoklad</t>
  </si>
  <si>
    <t>Skutečnost</t>
  </si>
  <si>
    <t>Rozdíl</t>
  </si>
  <si>
    <t>Měsíční příjmy</t>
  </si>
  <si>
    <t>Příjem 1</t>
  </si>
  <si>
    <t>Příjem 2</t>
  </si>
  <si>
    <t>Ostatní příjmy</t>
  </si>
  <si>
    <t>Měsíční výdaje</t>
  </si>
  <si>
    <t>Bydlení</t>
  </si>
  <si>
    <t>Potraviny</t>
  </si>
  <si>
    <t>Telefon</t>
  </si>
  <si>
    <t>Elektřina/plyn</t>
  </si>
  <si>
    <t>Vodné/stočné/odpad</t>
  </si>
  <si>
    <t>Kabelová televize</t>
  </si>
  <si>
    <t>Internet</t>
  </si>
  <si>
    <t>Údržba/opravy</t>
  </si>
  <si>
    <t>Péče o děti</t>
  </si>
  <si>
    <t>Školné</t>
  </si>
  <si>
    <t>Domácí zvířata</t>
  </si>
  <si>
    <t>Doprava</t>
  </si>
  <si>
    <t>Osobní péče</t>
  </si>
  <si>
    <t>Pojištění</t>
  </si>
  <si>
    <t>Kreditní karty</t>
  </si>
  <si>
    <t>Půjčky</t>
  </si>
  <si>
    <t>Daně</t>
  </si>
  <si>
    <t>Dárky/charita</t>
  </si>
  <si>
    <t>Spoření</t>
  </si>
  <si>
    <t>Jiné</t>
  </si>
  <si>
    <t>Celkem</t>
  </si>
  <si>
    <t>DATA GRAFU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</si>
</sst>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Kč&quot;_-;\-* #,##0\ &quot;Kč&quot;_-;_-* &quot;-&quot;\ &quot;Kč&quot;_-;_-@_-"/>
    <numFmt numFmtId="165" formatCode="_-* #,##0.00\ &quot;Kč&quot;_-;\-* #,##0.00\ &quot;Kč&quot;_-;_-* &quot;-&quot;??\ &quot;Kč&quot;_-;_-@_-"/>
  </numFmts>
  <fonts count="24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2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" applyNumberFormat="0" applyAlignment="0" applyProtection="0"/>
    <xf numFmtId="0" fontId="17" fillId="6" borderId="3" applyNumberFormat="0" applyAlignment="0" applyProtection="0"/>
    <xf numFmtId="0" fontId="18" fillId="6" borderId="2" applyNumberFormat="0" applyAlignment="0" applyProtection="0"/>
    <xf numFmtId="0" fontId="19" fillId="0" borderId="4" applyNumberFormat="0" applyFill="0" applyAlignment="0" applyProtection="0"/>
    <xf numFmtId="0" fontId="20" fillId="7" borderId="5" applyNumberFormat="0" applyAlignment="0" applyProtection="0"/>
    <xf numFmtId="0" fontId="21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2" fillId="0" borderId="7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6" fillId="0" borderId="0" xfId="6"/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2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3" fontId="0" fillId="0" borderId="0" xfId="9" applyFont="1" applyBorder="1">
      <alignment horizontal="right"/>
    </xf>
    <xf numFmtId="3" fontId="0" fillId="0" borderId="0" xfId="10" applyFont="1" applyBorder="1">
      <alignment horizontal="right"/>
    </xf>
    <xf numFmtId="0" fontId="4" fillId="0" borderId="0" xfId="2" applyBorder="1"/>
    <xf numFmtId="0" fontId="0" fillId="0" borderId="0" xfId="8" applyFont="1"/>
    <xf numFmtId="0" fontId="10" fillId="0" borderId="0" xfId="6" applyFont="1" applyAlignment="1">
      <alignment horizontal="left"/>
    </xf>
    <xf numFmtId="0" fontId="11" fillId="0" borderId="0" xfId="0" applyFont="1" applyBorder="1"/>
    <xf numFmtId="3" fontId="11" fillId="0" borderId="0" xfId="0" applyNumberFormat="1" applyFont="1" applyBorder="1"/>
    <xf numFmtId="0" fontId="0" fillId="0" borderId="0" xfId="0" applyNumberFormat="1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0"/>
      <tableStyleElement type="headerRow" dxfId="19"/>
      <tableStyleElement type="totalRow" dxfId="18"/>
    </tableStyle>
    <tableStyle name="Family budget monthly expense" pivot="0" count="3" xr9:uid="{00000000-0011-0000-FFFF-FFFF01000000}">
      <tableStyleElement type="wholeTable" dxfId="17"/>
      <tableStyleElement type="headerRow" dxfId="16"/>
      <tableStyleElement type="totalRow" dxfId="15"/>
    </tableStyle>
    <tableStyle name="Family budget monthly income" pivot="0" count="3" xr9:uid="{00000000-0011-0000-FFFF-FFFF02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GRAFU'!$C$3</c:f>
              <c:strCache>
                <c:ptCount val="1"/>
                <c:pt idx="0">
                  <c:v>Předpoklad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'DATA GRAFU'!$B$4:$B$6</c:f>
              <c:strCache>
                <c:ptCount val="3"/>
                <c:pt idx="0">
                  <c:v>Finanční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'DATA GRAFU'!$D$3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'DATA GRAFU'!$B$4:$B$6</c:f>
              <c:strCache>
                <c:ptCount val="3"/>
                <c:pt idx="0">
                  <c:v>Finanční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5</xdr:col>
      <xdr:colOff>0</xdr:colOff>
      <xdr:row>4</xdr:row>
      <xdr:rowOff>2599592</xdr:rowOff>
    </xdr:to>
    <xdr:graphicFrame macro="">
      <xdr:nvGraphicFramePr>
        <xdr:cNvPr id="3" name="Graf rozpočtu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inančníTok" displayName="FinančníTok" ref="B6:E9" totalsRowCount="1">
  <autoFilter ref="B6:E8" xr:uid="{00000000-0009-0000-0100-000001000000}"/>
  <tableColumns count="4">
    <tableColumn id="1" xr3:uid="{00000000-0010-0000-0000-000001000000}" name="Finanční tok" totalsRowLabel="Celková částka" totalsRowDxfId="11"/>
    <tableColumn id="3" xr3:uid="{00000000-0010-0000-0000-000003000000}" name="Předpoklad" totalsRowFunction="custom" totalsRowDxfId="10">
      <totalsRowFormula>C7-C8</totalsRowFormula>
    </tableColumn>
    <tableColumn id="4" xr3:uid="{00000000-0010-0000-0000-000004000000}" name="Skutečnost" totalsRowFunction="custom" totalsRowDxfId="9">
      <totalsRowFormula>D7-D8</totalsRowFormula>
    </tableColumn>
    <tableColumn id="5" xr3:uid="{00000000-0010-0000-0000-000005000000}" name="Rozdíl" totalsRowFunction="sum" totalsRowDxfId="8">
      <calculatedColumnFormula>Příjmy[[#Totals],[Rozdíl]]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Příjmy" displayName="Příjmy" ref="B5:E9" totalsRowCount="1">
  <autoFilter ref="B5:E8" xr:uid="{00000000-0009-0000-0100-000005000000}"/>
  <tableColumns count="4">
    <tableColumn id="1" xr3:uid="{00000000-0010-0000-0100-000001000000}" name="Měsíční příjmy" totalsRowLabel="Celkové příjmy" totalsRowDxfId="7" dataCellStyle="Table Details"/>
    <tableColumn id="3" xr3:uid="{00000000-0010-0000-0100-000003000000}" name="Předpoklad" totalsRowFunction="sum" totalsRowDxfId="6" dataCellStyle="Amounts"/>
    <tableColumn id="4" xr3:uid="{00000000-0010-0000-0100-000004000000}" name="Skutečnost" totalsRowFunction="sum" totalsRowDxfId="5" dataCellStyle="Amounts"/>
    <tableColumn id="5" xr3:uid="{00000000-0010-0000-0100-000005000000}" name="Rozdíl" totalsRowFunction="sum" totalsRowDxfId="4" dataCellStyle="Variance">
      <calculatedColumnFormula>Příjmy[[#This Row],[Skutečnost]]-Příjmy[[#This Row],[Předpoklad]]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Výdaje" displayName="Výdaje" ref="B5:E26" totalsRowCount="1">
  <autoFilter ref="B5:E25" xr:uid="{00000000-0009-0000-0100-000009000000}"/>
  <tableColumns count="4">
    <tableColumn id="1" xr3:uid="{00000000-0010-0000-0200-000001000000}" name="Měsíční výdaje" totalsRowLabel="Celkem" totalsRowDxfId="3" dataCellStyle="Table Details"/>
    <tableColumn id="3" xr3:uid="{00000000-0010-0000-0200-000003000000}" name="Předpoklad" totalsRowFunction="sum" totalsRowDxfId="2" dataCellStyle="Amounts"/>
    <tableColumn id="4" xr3:uid="{00000000-0010-0000-0200-000004000000}" name="Skutečnost" totalsRowFunction="sum" totalsRowDxfId="1" dataCellStyle="Amounts"/>
    <tableColumn id="5" xr3:uid="{00000000-0010-0000-0200-000005000000}" name="Rozdíl" totalsRowFunction="sum" totalsRowDxfId="0" dataCellStyle="Variance">
      <calculatedColumnFormula>Výdaje[[#This Row],[Předpoklad]]-Výdaje[[#This Row],[Skutečnost]]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2" t="str">
        <f ca="1">TEXT(TODAY(),"mmmm")</f>
        <v>August</v>
      </c>
      <c r="C3" s="2"/>
    </row>
    <row r="4" spans="2:5" ht="26.25" x14ac:dyDescent="0.3">
      <c r="B4" s="7">
        <f ca="1">YEAR(TODAY())</f>
        <v>2018</v>
      </c>
      <c r="C4" s="2"/>
    </row>
    <row r="5" spans="2:5" ht="219.75" customHeight="1" x14ac:dyDescent="0.3">
      <c r="B5" s="6" t="s">
        <v>2</v>
      </c>
      <c r="C5" s="22"/>
      <c r="D5" s="22"/>
      <c r="E5" s="22"/>
    </row>
    <row r="6" spans="2:5" ht="45" customHeight="1" x14ac:dyDescent="0.5">
      <c r="B6" s="20" t="s">
        <v>3</v>
      </c>
      <c r="C6" s="9" t="s">
        <v>7</v>
      </c>
      <c r="D6" s="9" t="s">
        <v>8</v>
      </c>
      <c r="E6" s="9" t="s">
        <v>9</v>
      </c>
    </row>
    <row r="7" spans="2:5" ht="17.25" customHeight="1" x14ac:dyDescent="0.3">
      <c r="B7" s="17" t="s">
        <v>4</v>
      </c>
      <c r="C7" s="18">
        <f>Příjmy[[#Totals],[Předpoklad]]</f>
        <v>5700</v>
      </c>
      <c r="D7" s="18">
        <f>Příjmy[[#Totals],[Skutečnost]]</f>
        <v>5500</v>
      </c>
      <c r="E7" s="19">
        <f>Příjmy[[#Totals],[Rozdíl]]</f>
        <v>-200</v>
      </c>
    </row>
    <row r="8" spans="2:5" ht="17.25" customHeight="1" x14ac:dyDescent="0.3">
      <c r="B8" s="17" t="s">
        <v>5</v>
      </c>
      <c r="C8" s="18">
        <f>Výdaje[[#Totals],[Předpoklad]]</f>
        <v>3603</v>
      </c>
      <c r="D8" s="18">
        <f>Výdaje[[#Totals],[Skutečnost]]</f>
        <v>3655</v>
      </c>
      <c r="E8" s="19">
        <f>Výdaje[[#Totals],[Rozdíl]]</f>
        <v>-52</v>
      </c>
    </row>
    <row r="9" spans="2:5" ht="17.25" customHeight="1" x14ac:dyDescent="0.3">
      <c r="B9" s="9" t="s">
        <v>6</v>
      </c>
      <c r="C9" s="8">
        <f>C7-C8</f>
        <v>2097</v>
      </c>
      <c r="D9" s="8">
        <f>D7-D8</f>
        <v>1845</v>
      </c>
      <c r="E9" s="8">
        <f>SUBTOTAL(109,FinančníTok[Rozdíl])</f>
        <v>-252</v>
      </c>
    </row>
  </sheetData>
  <dataValidations count="10">
    <dataValidation allowBlank="1" showInputMessage="1" showErrorMessage="1" prompt="V tomto sešitu můžete vytvořit rodinný rozpočet. Graf a tabulka finančního toku na tomto listu se automaticky aktualizují podle měsíčních příjmů a výdajů zadaných na dalších listech." sqref="A1" xr:uid="{00000000-0002-0000-0000-000000000000}"/>
    <dataValidation allowBlank="1" showInputMessage="1" showErrorMessage="1" prompt="Do této buňky zadejte jméno tvůrce rozpočtu." sqref="B1" xr:uid="{00000000-0002-0000-0000-000001000000}"/>
    <dataValidation allowBlank="1" showInputMessage="1" showErrorMessage="1" prompt="Do této buňky zadejte měsíc a do buňky níže rok." sqref="B3" xr:uid="{00000000-0002-0000-0000-000002000000}"/>
    <dataValidation allowBlank="1" showInputMessage="1" showErrorMessage="1" prompt="Do této buňky zadejte rok." sqref="B4" xr:uid="{00000000-0002-0000-0000-000003000000}"/>
    <dataValidation allowBlank="1" showInputMessage="1" showErrorMessage="1" prompt="Ve sloupci s tímto záhlavím se automaticky aktualizují celkové příjmy a celkové výdaje podle vstupních dat z tabulek příjmů a výdajů." sqref="B6" xr:uid="{00000000-0002-0000-0000-000004000000}"/>
    <dataValidation allowBlank="1" showInputMessage="1" showErrorMessage="1" prompt="Ve sloupci s tímto záhlavím se automaticky aktualizují skutečné příjmy a výdaje." sqref="D6" xr:uid="{00000000-0002-0000-0000-000005000000}"/>
    <dataValidation allowBlank="1" showInputMessage="1" showErrorMessage="1" prompt="Ve sloupci s tímto záhlavím se automaticky aktualizují částka rozdílu a příslušná ikona." sqref="E6" xr:uid="{00000000-0002-0000-0000-000006000000}"/>
    <dataValidation allowBlank="1" showInputMessage="1" showErrorMessage="1" prompt="Graf znázorňující porovnání skutečného a předpokládaného finančního toku, měsíčních příjmů a měsíčních výdajů" sqref="B5" xr:uid="{00000000-0002-0000-0000-000007000000}"/>
    <dataValidation allowBlank="1" showInputMessage="1" showErrorMessage="1" prompt="V této buňce je název tohoto listu a v buňce B5 je graf s poznámkou. Do buňky níže zadejte měsíc." sqref="B2" xr:uid="{00000000-0002-0000-0000-000008000000}"/>
    <dataValidation allowBlank="1" showInputMessage="1" showErrorMessage="1" prompt="Ve sloupci s tímto záhlavím se automaticky aktualizují předpokládané příjmy a výdaje.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Jméno</f>
        <v>Jméno</v>
      </c>
      <c r="C1" s="2"/>
    </row>
    <row r="2" spans="2:5" ht="46.5" customHeight="1" x14ac:dyDescent="0.3">
      <c r="B2" s="4" t="str">
        <f>NadpisRozpočtu</f>
        <v>Rodinný rozpočet</v>
      </c>
      <c r="C2" s="25"/>
    </row>
    <row r="3" spans="2:5" ht="27" thickBot="1" x14ac:dyDescent="0.45">
      <c r="B3" s="12" t="str">
        <f ca="1">Měsíc</f>
        <v>August</v>
      </c>
      <c r="C3" s="2"/>
    </row>
    <row r="4" spans="2:5" ht="26.25" x14ac:dyDescent="0.3">
      <c r="B4" s="7">
        <f ca="1">Rok</f>
        <v>2018</v>
      </c>
      <c r="C4" s="2"/>
    </row>
    <row r="5" spans="2:5" ht="45" customHeight="1" x14ac:dyDescent="0.5">
      <c r="B5" s="13" t="s">
        <v>10</v>
      </c>
      <c r="C5" t="s">
        <v>7</v>
      </c>
      <c r="D5" t="s">
        <v>8</v>
      </c>
      <c r="E5" t="s">
        <v>9</v>
      </c>
    </row>
    <row r="6" spans="2:5" ht="17.25" customHeight="1" x14ac:dyDescent="0.3">
      <c r="B6" s="21" t="s">
        <v>11</v>
      </c>
      <c r="C6" s="15">
        <v>4000</v>
      </c>
      <c r="D6" s="15">
        <v>4000</v>
      </c>
      <c r="E6" s="16">
        <f>Příjmy[[#This Row],[Skutečnost]]-Příjmy[[#This Row],[Předpoklad]]</f>
        <v>0</v>
      </c>
    </row>
    <row r="7" spans="2:5" ht="17.25" customHeight="1" x14ac:dyDescent="0.3">
      <c r="B7" s="21" t="s">
        <v>12</v>
      </c>
      <c r="C7" s="15">
        <v>1400</v>
      </c>
      <c r="D7" s="15">
        <v>1500</v>
      </c>
      <c r="E7" s="16">
        <f>Příjmy[[#This Row],[Skutečnost]]-Příjmy[[#This Row],[Předpoklad]]</f>
        <v>100</v>
      </c>
    </row>
    <row r="8" spans="2:5" ht="17.25" customHeight="1" x14ac:dyDescent="0.3">
      <c r="B8" s="14" t="s">
        <v>13</v>
      </c>
      <c r="C8" s="15">
        <v>300</v>
      </c>
      <c r="D8" s="15">
        <v>0</v>
      </c>
      <c r="E8" s="16">
        <f>Příjmy[[#This Row],[Skutečnost]]-Příjmy[[#This Row],[Předpoklad]]</f>
        <v>-300</v>
      </c>
    </row>
    <row r="9" spans="2:5" ht="17.25" customHeight="1" x14ac:dyDescent="0.3">
      <c r="B9" s="23" t="s">
        <v>4</v>
      </c>
      <c r="C9" s="24">
        <f>SUBTOTAL(109,Příjmy[Předpoklad])</f>
        <v>5700</v>
      </c>
      <c r="D9" s="24">
        <f>SUBTOTAL(109,Příjmy[Skutečnost])</f>
        <v>5500</v>
      </c>
      <c r="E9" s="24">
        <f>SUBTOTAL(109,Příjmy[Rozdíl])</f>
        <v>-200</v>
      </c>
    </row>
  </sheetData>
  <dataValidations count="9">
    <dataValidation allowBlank="1" showInputMessage="1" showErrorMessage="1" prompt="Ve sloupci s tímto záhlavím se automaticky počítá rozdíl a aktualizuje příslušná ikona." sqref="E5" xr:uid="{00000000-0002-0000-0100-000000000000}"/>
    <dataValidation allowBlank="1" showInputMessage="1" showErrorMessage="1" prompt="Do sloupce s tímto záhlavím zadejte skutečné příjmy." sqref="D5" xr:uid="{00000000-0002-0000-0100-000001000000}"/>
    <dataValidation allowBlank="1" showInputMessage="1" showErrorMessage="1" prompt="Do sloupce s tímto záhlavím zadejte předpokládané příjmy." sqref="C5" xr:uid="{00000000-0002-0000-0100-000002000000}"/>
    <dataValidation allowBlank="1" showInputMessage="1" showErrorMessage="1" prompt="Do sloupce s tímto záhlavím zadávejte jednotlivé měsíční příjmy. K vyhledání konkrétních položek použijte filtry v záhlaví." sqref="B5" xr:uid="{00000000-0002-0000-0100-000003000000}"/>
    <dataValidation allowBlank="1" showInputMessage="1" showErrorMessage="1" prompt="V této buňce se automaticky aktualizuje rok podle roku zadaného v buňce B4 na listu Finanční tok. Do tabulky níže zadejte podrobnosti příjmů." sqref="B4" xr:uid="{00000000-0002-0000-0100-000004000000}"/>
    <dataValidation allowBlank="1" showInputMessage="1" showErrorMessage="1" prompt="V této buňce se automaticky aktualizuje měsíc podle měsíce zadaného v buňce B3 na listu Finanční tok." sqref="B3" xr:uid="{00000000-0002-0000-0100-000005000000}"/>
    <dataValidation allowBlank="1" showInputMessage="1" showErrorMessage="1" prompt="V této buňce se automaticky aktualizuje jméno podle jména zadaného v buňce B1 na listu Finanční tok." sqref="B1" xr:uid="{00000000-0002-0000-0100-000006000000}"/>
    <dataValidation allowBlank="1" showInputMessage="1" showErrorMessage="1" prompt="Na tomto listu můžete sledovat předpokládané a skutečné měsíční příjmy. Podrobnosti zadávejte do tabulky Příjmy." sqref="A1" xr:uid="{00000000-0002-0000-0100-000007000000}"/>
    <dataValidation allowBlank="1" showInputMessage="1" showErrorMessage="1" prompt="V této buňce se automaticky aktualizuje název podle názvu zadaného v buňce B2 na listu Finanční tok.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Jméno</f>
        <v>Jméno</v>
      </c>
      <c r="C1" s="2"/>
    </row>
    <row r="2" spans="2:5" ht="46.5" customHeight="1" x14ac:dyDescent="0.3">
      <c r="B2" s="4" t="str">
        <f>NadpisRozpočtu</f>
        <v>Rodinný rozpočet</v>
      </c>
      <c r="C2" s="2"/>
    </row>
    <row r="3" spans="2:5" ht="27" thickBot="1" x14ac:dyDescent="0.45">
      <c r="B3" s="12" t="str">
        <f ca="1">Měsíc</f>
        <v>August</v>
      </c>
      <c r="C3" s="2"/>
    </row>
    <row r="4" spans="2:5" ht="26.25" x14ac:dyDescent="0.3">
      <c r="B4" s="7">
        <f ca="1">Rok</f>
        <v>2018</v>
      </c>
      <c r="C4" s="2"/>
    </row>
    <row r="5" spans="2:5" ht="45" customHeight="1" x14ac:dyDescent="0.5">
      <c r="B5" s="10" t="s">
        <v>14</v>
      </c>
      <c r="C5" t="s">
        <v>7</v>
      </c>
      <c r="D5" t="s">
        <v>8</v>
      </c>
      <c r="E5" t="s">
        <v>9</v>
      </c>
    </row>
    <row r="6" spans="2:5" ht="17.25" customHeight="1" x14ac:dyDescent="0.3">
      <c r="B6" s="14" t="s">
        <v>15</v>
      </c>
      <c r="C6" s="15">
        <v>1500</v>
      </c>
      <c r="D6" s="15">
        <v>1500</v>
      </c>
      <c r="E6" s="16">
        <f>Výdaje[[#This Row],[Předpoklad]]-Výdaje[[#This Row],[Skutečnost]]</f>
        <v>0</v>
      </c>
    </row>
    <row r="7" spans="2:5" ht="17.25" customHeight="1" x14ac:dyDescent="0.3">
      <c r="B7" s="14" t="s">
        <v>16</v>
      </c>
      <c r="C7" s="15">
        <v>250</v>
      </c>
      <c r="D7" s="15">
        <v>280</v>
      </c>
      <c r="E7" s="16">
        <f>Výdaje[[#This Row],[Předpoklad]]-Výdaje[[#This Row],[Skutečnost]]</f>
        <v>-30</v>
      </c>
    </row>
    <row r="8" spans="2:5" ht="17.25" customHeight="1" x14ac:dyDescent="0.3">
      <c r="B8" s="14" t="s">
        <v>17</v>
      </c>
      <c r="C8" s="15">
        <v>38</v>
      </c>
      <c r="D8" s="15">
        <v>38</v>
      </c>
      <c r="E8" s="16">
        <f>Výdaje[[#This Row],[Předpoklad]]-Výdaje[[#This Row],[Skutečnost]]</f>
        <v>0</v>
      </c>
    </row>
    <row r="9" spans="2:5" ht="17.25" customHeight="1" x14ac:dyDescent="0.3">
      <c r="B9" s="14" t="s">
        <v>18</v>
      </c>
      <c r="C9" s="15">
        <v>65</v>
      </c>
      <c r="D9" s="15">
        <v>78</v>
      </c>
      <c r="E9" s="16">
        <f>Výdaje[[#This Row],[Předpoklad]]-Výdaje[[#This Row],[Skutečnost]]</f>
        <v>-13</v>
      </c>
    </row>
    <row r="10" spans="2:5" ht="17.25" customHeight="1" x14ac:dyDescent="0.3">
      <c r="B10" s="14" t="s">
        <v>19</v>
      </c>
      <c r="C10" s="15">
        <v>25</v>
      </c>
      <c r="D10" s="15">
        <v>21</v>
      </c>
      <c r="E10" s="16">
        <f>Výdaje[[#This Row],[Předpoklad]]-Výdaje[[#This Row],[Skutečnost]]</f>
        <v>4</v>
      </c>
    </row>
    <row r="11" spans="2:5" ht="17.25" customHeight="1" x14ac:dyDescent="0.3">
      <c r="B11" s="14" t="s">
        <v>20</v>
      </c>
      <c r="C11" s="15">
        <v>75</v>
      </c>
      <c r="D11" s="15">
        <v>83</v>
      </c>
      <c r="E11" s="16">
        <f>Výdaje[[#This Row],[Předpoklad]]-Výdaje[[#This Row],[Skutečnost]]</f>
        <v>-8</v>
      </c>
    </row>
    <row r="12" spans="2:5" ht="17.25" customHeight="1" x14ac:dyDescent="0.3">
      <c r="B12" s="14" t="s">
        <v>21</v>
      </c>
      <c r="C12" s="15">
        <v>60</v>
      </c>
      <c r="D12" s="15">
        <v>60</v>
      </c>
      <c r="E12" s="16">
        <f>Výdaje[[#This Row],[Předpoklad]]-Výdaje[[#This Row],[Skutečnost]]</f>
        <v>0</v>
      </c>
    </row>
    <row r="13" spans="2:5" ht="17.25" customHeight="1" x14ac:dyDescent="0.3">
      <c r="B13" s="14" t="s">
        <v>22</v>
      </c>
      <c r="C13" s="15">
        <v>0</v>
      </c>
      <c r="D13" s="15">
        <v>60</v>
      </c>
      <c r="E13" s="16">
        <f>Výdaje[[#This Row],[Předpoklad]]-Výdaje[[#This Row],[Skutečnost]]</f>
        <v>-60</v>
      </c>
    </row>
    <row r="14" spans="2:5" ht="17.25" customHeight="1" x14ac:dyDescent="0.3">
      <c r="B14" s="14" t="s">
        <v>23</v>
      </c>
      <c r="C14" s="15">
        <v>180</v>
      </c>
      <c r="D14" s="15">
        <v>150</v>
      </c>
      <c r="E14" s="16">
        <f>Výdaje[[#This Row],[Předpoklad]]-Výdaje[[#This Row],[Skutečnost]]</f>
        <v>30</v>
      </c>
    </row>
    <row r="15" spans="2:5" ht="17.25" customHeight="1" x14ac:dyDescent="0.3">
      <c r="B15" s="14" t="s">
        <v>24</v>
      </c>
      <c r="C15" s="15">
        <v>250</v>
      </c>
      <c r="D15" s="15">
        <v>250</v>
      </c>
      <c r="E15" s="16">
        <f>Výdaje[[#This Row],[Předpoklad]]-Výdaje[[#This Row],[Skutečnost]]</f>
        <v>0</v>
      </c>
    </row>
    <row r="16" spans="2:5" ht="17.25" customHeight="1" x14ac:dyDescent="0.3">
      <c r="B16" s="14" t="s">
        <v>25</v>
      </c>
      <c r="C16" s="15">
        <v>75</v>
      </c>
      <c r="D16" s="15">
        <v>80</v>
      </c>
      <c r="E16" s="16">
        <f>Výdaje[[#This Row],[Předpoklad]]-Výdaje[[#This Row],[Skutečnost]]</f>
        <v>-5</v>
      </c>
    </row>
    <row r="17" spans="2:5" ht="17.25" customHeight="1" x14ac:dyDescent="0.3">
      <c r="B17" s="14" t="s">
        <v>26</v>
      </c>
      <c r="C17" s="15">
        <v>280</v>
      </c>
      <c r="D17" s="15">
        <v>260</v>
      </c>
      <c r="E17" s="16">
        <f>Výdaje[[#This Row],[Předpoklad]]-Výdaje[[#This Row],[Skutečnost]]</f>
        <v>20</v>
      </c>
    </row>
    <row r="18" spans="2:5" ht="17.25" customHeight="1" x14ac:dyDescent="0.3">
      <c r="B18" s="14" t="s">
        <v>27</v>
      </c>
      <c r="C18" s="15">
        <v>75</v>
      </c>
      <c r="D18" s="15">
        <v>65</v>
      </c>
      <c r="E18" s="16">
        <f>Výdaje[[#This Row],[Předpoklad]]-Výdaje[[#This Row],[Skutečnost]]</f>
        <v>10</v>
      </c>
    </row>
    <row r="19" spans="2:5" ht="17.25" customHeight="1" x14ac:dyDescent="0.3">
      <c r="B19" s="14" t="s">
        <v>28</v>
      </c>
      <c r="C19" s="15">
        <v>255</v>
      </c>
      <c r="D19" s="15">
        <v>255</v>
      </c>
      <c r="E19" s="16">
        <f>Výdaje[[#This Row],[Předpoklad]]-Výdaje[[#This Row],[Skutečnost]]</f>
        <v>0</v>
      </c>
    </row>
    <row r="20" spans="2:5" ht="17.25" customHeight="1" x14ac:dyDescent="0.3">
      <c r="B20" s="14" t="s">
        <v>29</v>
      </c>
      <c r="C20" s="15">
        <v>100</v>
      </c>
      <c r="D20" s="15">
        <v>100</v>
      </c>
      <c r="E20" s="16">
        <f>Výdaje[[#This Row],[Předpoklad]]-Výdaje[[#This Row],[Skutečnost]]</f>
        <v>0</v>
      </c>
    </row>
    <row r="21" spans="2:5" ht="17.25" customHeight="1" x14ac:dyDescent="0.3">
      <c r="B21" s="14" t="s">
        <v>30</v>
      </c>
      <c r="C21" s="15">
        <v>0</v>
      </c>
      <c r="D21" s="15">
        <v>0</v>
      </c>
      <c r="E21" s="16">
        <f>Výdaje[[#This Row],[Předpoklad]]-Výdaje[[#This Row],[Skutečnost]]</f>
        <v>0</v>
      </c>
    </row>
    <row r="22" spans="2:5" ht="17.25" customHeight="1" x14ac:dyDescent="0.3">
      <c r="B22" s="14" t="s">
        <v>31</v>
      </c>
      <c r="C22" s="15">
        <v>0</v>
      </c>
      <c r="D22" s="15">
        <v>0</v>
      </c>
      <c r="E22" s="16">
        <f>Výdaje[[#This Row],[Předpoklad]]-Výdaje[[#This Row],[Skutečnost]]</f>
        <v>0</v>
      </c>
    </row>
    <row r="23" spans="2:5" ht="17.25" customHeight="1" x14ac:dyDescent="0.3">
      <c r="B23" s="14" t="s">
        <v>32</v>
      </c>
      <c r="C23" s="15">
        <v>150</v>
      </c>
      <c r="D23" s="15">
        <v>150</v>
      </c>
      <c r="E23" s="16">
        <f>Výdaje[[#This Row],[Předpoklad]]-Výdaje[[#This Row],[Skutečnost]]</f>
        <v>0</v>
      </c>
    </row>
    <row r="24" spans="2:5" ht="17.25" customHeight="1" x14ac:dyDescent="0.3">
      <c r="B24" s="14" t="s">
        <v>33</v>
      </c>
      <c r="C24" s="15">
        <v>225</v>
      </c>
      <c r="D24" s="15">
        <v>225</v>
      </c>
      <c r="E24" s="16">
        <f>Výdaje[[#This Row],[Předpoklad]]-Výdaje[[#This Row],[Skutečnost]]</f>
        <v>0</v>
      </c>
    </row>
    <row r="25" spans="2:5" ht="17.25" customHeight="1" x14ac:dyDescent="0.3">
      <c r="B25" s="14" t="s">
        <v>34</v>
      </c>
      <c r="C25" s="15">
        <v>0</v>
      </c>
      <c r="D25" s="15">
        <v>0</v>
      </c>
      <c r="E25" s="16">
        <f>Výdaje[[#This Row],[Předpoklad]]-Výdaje[[#This Row],[Skutečnost]]</f>
        <v>0</v>
      </c>
    </row>
    <row r="26" spans="2:5" ht="17.25" customHeight="1" x14ac:dyDescent="0.3">
      <c r="B26" s="9" t="s">
        <v>35</v>
      </c>
      <c r="C26" s="8">
        <f>SUBTOTAL(109,Výdaje[Předpoklad])</f>
        <v>3603</v>
      </c>
      <c r="D26" s="8">
        <f>SUBTOTAL(109,Výdaje[Skutečnost])</f>
        <v>3655</v>
      </c>
      <c r="E26" s="8">
        <f>SUBTOTAL(109,Výdaje[Rozdíl])</f>
        <v>-52</v>
      </c>
    </row>
  </sheetData>
  <dataValidations count="9">
    <dataValidation allowBlank="1" showInputMessage="1" showErrorMessage="1" prompt="Na tomto listu můžete sledovat předpokládané a skutečné měsíční výdaje. Podrobnosti zadávejte do tabulky Výdaje." sqref="A1" xr:uid="{00000000-0002-0000-0200-000000000000}"/>
    <dataValidation allowBlank="1" showInputMessage="1" showErrorMessage="1" prompt="V této buňce se automaticky aktualizuje jméno podle jména zadaného v buňce B1 na listu Finanční tok." sqref="B1" xr:uid="{00000000-0002-0000-0200-000001000000}"/>
    <dataValidation allowBlank="1" showInputMessage="1" showErrorMessage="1" prompt="V této buňce se automaticky aktualizuje měsíc podle měsíce zadaného v buňce B3 na listu Finanční tok." sqref="B3" xr:uid="{00000000-0002-0000-0200-000002000000}"/>
    <dataValidation allowBlank="1" showInputMessage="1" showErrorMessage="1" prompt="V této buňce se automaticky aktualizuje rok podle roku zadaného v buňce B4 na listu Finanční tok. Do tabulky níže zadejte podrobnosti výdajů." sqref="B4" xr:uid="{00000000-0002-0000-0200-000003000000}"/>
    <dataValidation allowBlank="1" showInputMessage="1" showErrorMessage="1" prompt="Do sloupce s tímto záhlavím zadávejte jednotlivé měsíční výdaje. K vyhledání konkrétních položek použijte filtry v záhlaví." sqref="B5" xr:uid="{00000000-0002-0000-0200-000004000000}"/>
    <dataValidation allowBlank="1" showInputMessage="1" showErrorMessage="1" prompt="Do sloupce s tímto záhlavím zadejte předpokládané výdaje." sqref="C5" xr:uid="{00000000-0002-0000-0200-000005000000}"/>
    <dataValidation allowBlank="1" showInputMessage="1" showErrorMessage="1" prompt="Do sloupce s tímto záhlavím zadejte skutečné výdaje." sqref="D5" xr:uid="{00000000-0002-0000-0200-000006000000}"/>
    <dataValidation allowBlank="1" showInputMessage="1" showErrorMessage="1" prompt="Ve sloupci s tímto záhlavím se automaticky počítá rozdíl a aktualizuje příslušná ikona." sqref="E5" xr:uid="{00000000-0002-0000-0200-000007000000}"/>
    <dataValidation allowBlank="1" showInputMessage="1" showErrorMessage="1" prompt="V této buňce se automaticky aktualizuje název podle názvu zadaného v buňce B2 na listu Finanční tok.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11" t="s">
        <v>36</v>
      </c>
      <c r="C1" s="1"/>
      <c r="D1" s="1"/>
    </row>
    <row r="3" spans="2:4" x14ac:dyDescent="0.3">
      <c r="B3" s="3"/>
      <c r="C3" s="3" t="s">
        <v>7</v>
      </c>
      <c r="D3" s="3" t="s">
        <v>8</v>
      </c>
    </row>
    <row r="4" spans="2:4" x14ac:dyDescent="0.3">
      <c r="B4" s="3" t="s">
        <v>3</v>
      </c>
      <c r="C4" s="3">
        <f>FinančníTok[[#Totals],[Předpoklad]]</f>
        <v>2097</v>
      </c>
      <c r="D4" s="3">
        <f>FinančníTok[[#Totals],[Skutečnost]]</f>
        <v>1845</v>
      </c>
    </row>
    <row r="5" spans="2:4" x14ac:dyDescent="0.3">
      <c r="B5" s="3" t="s">
        <v>10</v>
      </c>
      <c r="C5" s="3">
        <f>Příjmy[[#Totals],[Předpoklad]]</f>
        <v>5700</v>
      </c>
      <c r="D5" s="3">
        <f>Příjmy[[#Totals],[Skutečnost]]</f>
        <v>5500</v>
      </c>
    </row>
    <row r="6" spans="2:4" x14ac:dyDescent="0.3">
      <c r="B6" s="3" t="s">
        <v>14</v>
      </c>
      <c r="C6" s="3">
        <f>Výdaje[[#Totals],[Předpoklad]]</f>
        <v>3603</v>
      </c>
      <c r="D6" s="3">
        <f>Výdaje[[#Totals],[Skutečnost]]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Finanční tok</vt:lpstr>
      <vt:lpstr>Měsíční příjmy</vt:lpstr>
      <vt:lpstr>Měsíční výdaje</vt:lpstr>
      <vt:lpstr>DATA GRAFU</vt:lpstr>
      <vt:lpstr>Jméno</vt:lpstr>
      <vt:lpstr>Měsíc</vt:lpstr>
      <vt:lpstr>NadpisRozpočtu</vt:lpstr>
      <vt:lpstr>'Finanční tok'!Print_Titles</vt:lpstr>
      <vt:lpstr>'Měsíční příjmy'!Print_Titles</vt:lpstr>
      <vt:lpstr>'Měsíční výdaje'!Print_Titles</vt:lpstr>
      <vt:lpstr>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2018-08-10T05:42:30Z</dcterms:created>
  <dcterms:modified xsi:type="dcterms:W3CDTF">2018-08-10T05:42:30Z</dcterms:modified>
</cp:coreProperties>
</file>