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07"/>
  <workbookPr filterPrivacy="1" codeName="ThisWorkbook" autoCompressPictures="0"/>
  <xr:revisionPtr revIDLastSave="0" documentId="13_ncr:1_{8147920E-1D93-42A0-8F80-BFD55A576AC9}" xr6:coauthVersionLast="45" xr6:coauthVersionMax="45" xr10:uidLastSave="{00000000-0000-0000-0000-000000000000}"/>
  <bookViews>
    <workbookView xWindow="-120" yWindow="-120" windowWidth="28890" windowHeight="16110" tabRatio="788" xr2:uid="{00000000-000D-0000-FFFF-FFFF00000000}"/>
  </bookViews>
  <sheets>
    <sheet name="Януари" sheetId="14" r:id="rId1"/>
    <sheet name="Февруари" sheetId="15" r:id="rId2"/>
    <sheet name="Март" sheetId="16" r:id="rId3"/>
    <sheet name="Април" sheetId="17" r:id="rId4"/>
    <sheet name="Май" sheetId="18" r:id="rId5"/>
    <sheet name="Юни" sheetId="19" r:id="rId6"/>
    <sheet name="Юли" sheetId="20" r:id="rId7"/>
    <sheet name="Август" sheetId="21" r:id="rId8"/>
    <sheet name="Септември" sheetId="22" r:id="rId9"/>
    <sheet name="Октомври" sheetId="23" r:id="rId10"/>
    <sheet name="Ноември" sheetId="24" r:id="rId11"/>
    <sheet name="Декември" sheetId="25" r:id="rId12"/>
  </sheets>
  <definedNames>
    <definedName name="ДниИСемици">{0,1,2,3,4,5,6} + {0;1;2;3;4;5}*7</definedName>
    <definedName name="ЗаглавиеРедОбласт1..K3">Януари!$K$4</definedName>
    <definedName name="КалендарнаГодина">Януари!$K$5</definedName>
    <definedName name="НачалоСедмица">Януари!$L$5</definedName>
    <definedName name="_xlnm.Print_Area" localSheetId="7">Август!$A:$I</definedName>
    <definedName name="_xlnm.Print_Area" localSheetId="3">Април!$A:$I</definedName>
    <definedName name="_xlnm.Print_Area" localSheetId="11">Декември!$A:$I</definedName>
    <definedName name="_xlnm.Print_Area" localSheetId="4">Май!$A:$I</definedName>
    <definedName name="_xlnm.Print_Area" localSheetId="2">Март!$A:$I</definedName>
    <definedName name="_xlnm.Print_Area" localSheetId="10">Ноември!$A:$I</definedName>
    <definedName name="_xlnm.Print_Area" localSheetId="9">Октомври!$A:$I</definedName>
    <definedName name="_xlnm.Print_Area" localSheetId="8">Септември!$A:$I</definedName>
    <definedName name="_xlnm.Print_Area" localSheetId="1">Февруари!$A:$I</definedName>
    <definedName name="_xlnm.Print_Area" localSheetId="6">Юли!$A:$I</definedName>
    <definedName name="_xlnm.Print_Area" localSheetId="5">Юни!$A:$I</definedName>
    <definedName name="_xlnm.Print_Area" localSheetId="0">Януари!$A:$I</definedName>
    <definedName name="РегионЗаглавиеКолона1..H12.1">Януари!$B$3</definedName>
    <definedName name="РегионЗаглавиеКолона1..H12.10">Октомври!$B$3</definedName>
    <definedName name="РегионЗаглавиеКолона1..H12.11">Ноември!$B$3</definedName>
    <definedName name="РегионЗаглавиеКолона1..H12.12">Декември!$B$3</definedName>
    <definedName name="РегионЗаглавиеКолона1..H12.2">Февруари!$B$3</definedName>
    <definedName name="РегионЗаглавиеКолона1..H12.3">Март!$B$3</definedName>
    <definedName name="РегионЗаглавиеКолона1..H12.4">Април!$B$3</definedName>
    <definedName name="РегионЗаглавиеКолона1..H12.5">Май!$B$3</definedName>
    <definedName name="РегионЗаглавиеКолона1..H12.6">Юни!$B$3</definedName>
    <definedName name="РегионЗаглавиеКолона1..H12.7">Юли!$B$3</definedName>
    <definedName name="РегионЗаглавиеКолона1..H12.8">Август!$B$3</definedName>
    <definedName name="РегионЗаглавиеКолона1..H12.9">Септември!$B$3</definedName>
    <definedName name="РегионЗаглавиеКолона2..C14.1">Януари!$B$3</definedName>
    <definedName name="РегионЗаглавиеКолона2..C14.10">Октомври!$B$3</definedName>
    <definedName name="РегионЗаглавиеКолона2..C14.11">Ноември!$B$3</definedName>
    <definedName name="РегионЗаглавиеКолона2..C14.12">Декември!$B$3</definedName>
    <definedName name="РегионЗаглавиеКолона2..C14.2">Февруари!$B$3</definedName>
    <definedName name="РегионЗаглавиеКолона2..C14.3">Март!$B$3</definedName>
    <definedName name="РегионЗаглавиеКолона2..C14.4">Април!$B$3</definedName>
    <definedName name="РегионЗаглавиеКолона2..C14.5">Май!$B$3</definedName>
    <definedName name="РегионЗаглавиеКолона2..C14.6">Юни!$B$3</definedName>
    <definedName name="РегионЗаглавиеКолона2..C14.7">Юли!$B$3</definedName>
    <definedName name="РегионЗаглавиеКолона2..C14.8">Август!$B$3</definedName>
    <definedName name="РегионЗаглавиеКолона2..C14.9">Септември!$B$3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4" i="16" l="1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H8" i="16"/>
  <c r="F8" i="16"/>
  <c r="D8" i="16"/>
  <c r="B8" i="16"/>
  <c r="B8" i="16" a="1"/>
  <c r="G8" i="16" s="1"/>
  <c r="H6" i="16"/>
  <c r="F6" i="16"/>
  <c r="D6" i="16"/>
  <c r="B6" i="16"/>
  <c r="B6" i="16" a="1"/>
  <c r="G6" i="16" s="1"/>
  <c r="H4" i="16"/>
  <c r="F4" i="16"/>
  <c r="D4" i="16"/>
  <c r="B4" i="16"/>
  <c r="B4" i="16" a="1"/>
  <c r="G4" i="16" s="1"/>
  <c r="C14" i="17"/>
  <c r="B14" i="17" a="1"/>
  <c r="B14" i="17" s="1"/>
  <c r="G12" i="17"/>
  <c r="C12" i="17"/>
  <c r="B12" i="17" a="1"/>
  <c r="G10" i="17"/>
  <c r="C10" i="17"/>
  <c r="B10" i="17" a="1"/>
  <c r="G8" i="17"/>
  <c r="C8" i="17"/>
  <c r="B8" i="17" a="1"/>
  <c r="G6" i="17"/>
  <c r="C6" i="17"/>
  <c r="B6" i="17" a="1"/>
  <c r="G4" i="17"/>
  <c r="C4" i="17"/>
  <c r="B4" i="17" a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H8" i="18"/>
  <c r="F8" i="18"/>
  <c r="D8" i="18"/>
  <c r="B8" i="18"/>
  <c r="B8" i="18" a="1"/>
  <c r="G8" i="18" s="1"/>
  <c r="H6" i="18"/>
  <c r="F6" i="18"/>
  <c r="D6" i="18"/>
  <c r="B6" i="18"/>
  <c r="B6" i="18" a="1"/>
  <c r="G6" i="18" s="1"/>
  <c r="H4" i="18"/>
  <c r="F4" i="18"/>
  <c r="D4" i="18"/>
  <c r="B4" i="18"/>
  <c r="B4" i="18" a="1"/>
  <c r="G4" i="18" s="1"/>
  <c r="B14" i="19" a="1"/>
  <c r="B14" i="19" s="1"/>
  <c r="B12" i="19" a="1"/>
  <c r="B10" i="19" a="1"/>
  <c r="B8" i="19" a="1"/>
  <c r="E8" i="19" s="1"/>
  <c r="B6" i="19" a="1"/>
  <c r="B4" i="19" a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B6" i="20" a="1"/>
  <c r="G6" i="20" s="1"/>
  <c r="B4" i="20" a="1"/>
  <c r="H4" i="20" s="1"/>
  <c r="B14" i="21"/>
  <c r="B14" i="21" a="1"/>
  <c r="C14" i="21" s="1"/>
  <c r="H12" i="21"/>
  <c r="F12" i="21"/>
  <c r="D12" i="21"/>
  <c r="B12" i="21"/>
  <c r="B12" i="21" a="1"/>
  <c r="G12" i="21" s="1"/>
  <c r="H10" i="21"/>
  <c r="F10" i="21"/>
  <c r="D10" i="21"/>
  <c r="B10" i="21"/>
  <c r="B10" i="21" a="1"/>
  <c r="G10" i="21" s="1"/>
  <c r="H8" i="21"/>
  <c r="F8" i="21"/>
  <c r="D8" i="21"/>
  <c r="B8" i="21"/>
  <c r="B8" i="21" a="1"/>
  <c r="G8" i="21" s="1"/>
  <c r="H6" i="21"/>
  <c r="F6" i="21"/>
  <c r="D6" i="21"/>
  <c r="B6" i="21"/>
  <c r="B6" i="21" a="1"/>
  <c r="G6" i="21" s="1"/>
  <c r="H4" i="21"/>
  <c r="F4" i="21"/>
  <c r="D4" i="21"/>
  <c r="B4" i="21"/>
  <c r="B4" i="21" a="1"/>
  <c r="G4" i="21" s="1"/>
  <c r="B14" i="22" a="1"/>
  <c r="B14" i="22" s="1"/>
  <c r="B12" i="22" a="1"/>
  <c r="H12" i="22" s="1"/>
  <c r="B10" i="22" a="1"/>
  <c r="H10" i="22" s="1"/>
  <c r="B8" i="22" a="1"/>
  <c r="H8" i="22" s="1"/>
  <c r="B6" i="22" a="1"/>
  <c r="H6" i="22" s="1"/>
  <c r="B4" i="22" a="1"/>
  <c r="H4" i="22" s="1"/>
  <c r="B14" i="23"/>
  <c r="B14" i="23" a="1"/>
  <c r="C14" i="23" s="1"/>
  <c r="H12" i="23"/>
  <c r="F12" i="23"/>
  <c r="D12" i="23"/>
  <c r="B12" i="23"/>
  <c r="B12" i="23" a="1"/>
  <c r="G12" i="23" s="1"/>
  <c r="H10" i="23"/>
  <c r="F10" i="23"/>
  <c r="D10" i="23"/>
  <c r="B10" i="23"/>
  <c r="B10" i="23" a="1"/>
  <c r="G10" i="23" s="1"/>
  <c r="H8" i="23"/>
  <c r="F8" i="23"/>
  <c r="D8" i="23"/>
  <c r="B8" i="23"/>
  <c r="B8" i="23" a="1"/>
  <c r="G8" i="23" s="1"/>
  <c r="H6" i="23"/>
  <c r="F6" i="23"/>
  <c r="D6" i="23"/>
  <c r="B6" i="23"/>
  <c r="B6" i="23" a="1"/>
  <c r="G6" i="23" s="1"/>
  <c r="H4" i="23"/>
  <c r="F4" i="23"/>
  <c r="D4" i="23"/>
  <c r="B4" i="23"/>
  <c r="B4" i="23" a="1"/>
  <c r="G4" i="23" s="1"/>
  <c r="B14" i="24" a="1"/>
  <c r="B14" i="24" s="1"/>
  <c r="B12" i="24" a="1"/>
  <c r="H12" i="24" s="1"/>
  <c r="B10" i="24" a="1"/>
  <c r="H10" i="24" s="1"/>
  <c r="B8" i="24" a="1"/>
  <c r="H8" i="24" s="1"/>
  <c r="B6" i="24" a="1"/>
  <c r="H6" i="24" s="1"/>
  <c r="B4" i="24" a="1"/>
  <c r="H4" i="24" s="1"/>
  <c r="B14" i="25"/>
  <c r="B14" i="25" a="1"/>
  <c r="C14" i="25" s="1"/>
  <c r="H12" i="25"/>
  <c r="F12" i="25"/>
  <c r="D12" i="25"/>
  <c r="B12" i="25"/>
  <c r="B12" i="25" a="1"/>
  <c r="G12" i="25" s="1"/>
  <c r="H10" i="25"/>
  <c r="F10" i="25"/>
  <c r="D10" i="25"/>
  <c r="B10" i="25"/>
  <c r="B10" i="25" a="1"/>
  <c r="G10" i="25" s="1"/>
  <c r="H8" i="25"/>
  <c r="F8" i="25"/>
  <c r="D8" i="25"/>
  <c r="B8" i="25"/>
  <c r="B8" i="25" a="1"/>
  <c r="G8" i="25" s="1"/>
  <c r="H6" i="25"/>
  <c r="F6" i="25"/>
  <c r="D6" i="25"/>
  <c r="B6" i="25"/>
  <c r="B6" i="25" a="1"/>
  <c r="G6" i="25" s="1"/>
  <c r="H4" i="25"/>
  <c r="F4" i="25"/>
  <c r="D4" i="25"/>
  <c r="B4" i="25"/>
  <c r="B4" i="25" a="1"/>
  <c r="G4" i="25" s="1"/>
  <c r="B14" i="15" a="1"/>
  <c r="B14" i="15" s="1"/>
  <c r="B12" i="15" a="1"/>
  <c r="H12" i="15" s="1"/>
  <c r="B10" i="15" a="1"/>
  <c r="H10" i="15" s="1"/>
  <c r="B8" i="15" a="1"/>
  <c r="H8" i="15" s="1"/>
  <c r="B6" i="15" a="1"/>
  <c r="H6" i="15" s="1"/>
  <c r="B4" i="15" a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H4" i="14"/>
  <c r="F4" i="14"/>
  <c r="D4" i="14"/>
  <c r="B4" i="14"/>
  <c r="B4" i="14" a="1"/>
  <c r="G4" i="14" s="1"/>
  <c r="B2" i="25"/>
  <c r="B2" i="24"/>
  <c r="B2" i="23"/>
  <c r="B2" i="22"/>
  <c r="B2" i="21"/>
  <c r="B2" i="20"/>
  <c r="B2" i="19"/>
  <c r="B2" i="18"/>
  <c r="B2" i="17"/>
  <c r="B2" i="16"/>
  <c r="B2" i="15"/>
  <c r="B2" i="14"/>
  <c r="H4" i="15" l="1"/>
  <c r="F4" i="15"/>
  <c r="D4" i="15"/>
  <c r="B4" i="15"/>
  <c r="G4" i="15"/>
  <c r="E4" i="15"/>
  <c r="C4" i="15"/>
  <c r="C6" i="15"/>
  <c r="E6" i="15"/>
  <c r="G6" i="15"/>
  <c r="C10" i="15"/>
  <c r="E10" i="15"/>
  <c r="G10" i="15"/>
  <c r="C14" i="15"/>
  <c r="C6" i="24"/>
  <c r="E6" i="24"/>
  <c r="G6" i="24"/>
  <c r="C10" i="24"/>
  <c r="E10" i="24"/>
  <c r="G10" i="24"/>
  <c r="C14" i="24"/>
  <c r="C6" i="22"/>
  <c r="E6" i="22"/>
  <c r="G6" i="22"/>
  <c r="C10" i="22"/>
  <c r="E10" i="22"/>
  <c r="G10" i="22"/>
  <c r="C14" i="22"/>
  <c r="C6" i="20"/>
  <c r="E6" i="20"/>
  <c r="H6" i="20"/>
  <c r="H6" i="19"/>
  <c r="F6" i="19"/>
  <c r="D6" i="19"/>
  <c r="B6" i="19"/>
  <c r="E6" i="19"/>
  <c r="C8" i="15"/>
  <c r="E8" i="15"/>
  <c r="G8" i="15"/>
  <c r="C12" i="15"/>
  <c r="E12" i="15"/>
  <c r="G12" i="15"/>
  <c r="C4" i="24"/>
  <c r="E4" i="24"/>
  <c r="G4" i="24"/>
  <c r="C8" i="24"/>
  <c r="E8" i="24"/>
  <c r="G8" i="24"/>
  <c r="C12" i="24"/>
  <c r="E12" i="24"/>
  <c r="G12" i="24"/>
  <c r="C4" i="22"/>
  <c r="E4" i="22"/>
  <c r="G4" i="22"/>
  <c r="C8" i="22"/>
  <c r="E8" i="22"/>
  <c r="G8" i="22"/>
  <c r="C12" i="22"/>
  <c r="E12" i="22"/>
  <c r="G12" i="22"/>
  <c r="C4" i="20"/>
  <c r="E4" i="20"/>
  <c r="G4" i="20"/>
  <c r="H4" i="19"/>
  <c r="F4" i="19"/>
  <c r="D4" i="19"/>
  <c r="B4" i="19"/>
  <c r="E4" i="19"/>
  <c r="H8" i="19"/>
  <c r="F8" i="19"/>
  <c r="D8" i="19"/>
  <c r="B8" i="19"/>
  <c r="H10" i="19"/>
  <c r="F10" i="19"/>
  <c r="D10" i="19"/>
  <c r="B10" i="19"/>
  <c r="E10" i="19"/>
  <c r="H12" i="19"/>
  <c r="F12" i="19"/>
  <c r="D12" i="19"/>
  <c r="B12" i="19"/>
  <c r="E12" i="19"/>
  <c r="B6" i="15"/>
  <c r="D6" i="15"/>
  <c r="F6" i="15"/>
  <c r="B8" i="15"/>
  <c r="D8" i="15"/>
  <c r="F8" i="15"/>
  <c r="B10" i="15"/>
  <c r="D10" i="15"/>
  <c r="F10" i="15"/>
  <c r="B12" i="15"/>
  <c r="D12" i="15"/>
  <c r="F12" i="15"/>
  <c r="C4" i="25"/>
  <c r="E4" i="25"/>
  <c r="C6" i="25"/>
  <c r="E6" i="25"/>
  <c r="C8" i="25"/>
  <c r="E8" i="25"/>
  <c r="C10" i="25"/>
  <c r="E10" i="25"/>
  <c r="C12" i="25"/>
  <c r="E12" i="25"/>
  <c r="B4" i="24"/>
  <c r="D4" i="24"/>
  <c r="F4" i="24"/>
  <c r="B6" i="24"/>
  <c r="D6" i="24"/>
  <c r="F6" i="24"/>
  <c r="B8" i="24"/>
  <c r="D8" i="24"/>
  <c r="F8" i="24"/>
  <c r="B10" i="24"/>
  <c r="D10" i="24"/>
  <c r="F10" i="24"/>
  <c r="B12" i="24"/>
  <c r="D12" i="24"/>
  <c r="F12" i="24"/>
  <c r="C4" i="23"/>
  <c r="E4" i="23"/>
  <c r="C6" i="23"/>
  <c r="E6" i="23"/>
  <c r="C8" i="23"/>
  <c r="E8" i="23"/>
  <c r="C10" i="23"/>
  <c r="E10" i="23"/>
  <c r="C12" i="23"/>
  <c r="E12" i="23"/>
  <c r="B4" i="22"/>
  <c r="D4" i="22"/>
  <c r="F4" i="22"/>
  <c r="B6" i="22"/>
  <c r="D6" i="22"/>
  <c r="F6" i="22"/>
  <c r="B8" i="22"/>
  <c r="D8" i="22"/>
  <c r="F8" i="22"/>
  <c r="B10" i="22"/>
  <c r="D10" i="22"/>
  <c r="F10" i="22"/>
  <c r="B12" i="22"/>
  <c r="D12" i="22"/>
  <c r="F12" i="22"/>
  <c r="C4" i="21"/>
  <c r="E4" i="21"/>
  <c r="C6" i="21"/>
  <c r="E6" i="21"/>
  <c r="C8" i="21"/>
  <c r="E8" i="21"/>
  <c r="C10" i="21"/>
  <c r="E10" i="21"/>
  <c r="C12" i="21"/>
  <c r="E12" i="21"/>
  <c r="B4" i="20"/>
  <c r="D4" i="20"/>
  <c r="F4" i="20"/>
  <c r="B6" i="20"/>
  <c r="D6" i="20"/>
  <c r="F6" i="20"/>
  <c r="C4" i="19"/>
  <c r="G4" i="19"/>
  <c r="C6" i="19"/>
  <c r="G6" i="19"/>
  <c r="C8" i="19"/>
  <c r="G8" i="19"/>
  <c r="C10" i="19"/>
  <c r="G10" i="19"/>
  <c r="C12" i="19"/>
  <c r="G12" i="19"/>
  <c r="C14" i="19"/>
  <c r="H4" i="17"/>
  <c r="F4" i="17"/>
  <c r="D4" i="17"/>
  <c r="B4" i="17"/>
  <c r="E4" i="17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8" i="20"/>
  <c r="E8" i="20"/>
  <c r="C10" i="20"/>
  <c r="E10" i="20"/>
  <c r="C12" i="20"/>
  <c r="E12" i="20"/>
  <c r="C4" i="18"/>
  <c r="E4" i="18"/>
  <c r="C6" i="18"/>
  <c r="E6" i="18"/>
  <c r="C8" i="18"/>
  <c r="E8" i="18"/>
  <c r="C10" i="18"/>
  <c r="E10" i="18"/>
  <c r="C12" i="18"/>
  <c r="E12" i="18"/>
  <c r="C4" i="16"/>
  <c r="E4" i="16"/>
  <c r="C6" i="16"/>
  <c r="E6" i="16"/>
  <c r="C8" i="16"/>
  <c r="E8" i="16"/>
  <c r="C10" i="16"/>
  <c r="E10" i="16"/>
  <c r="C12" i="16"/>
  <c r="E12" i="16"/>
  <c r="C4" i="14"/>
  <c r="E4" i="14"/>
  <c r="C6" i="14"/>
  <c r="E6" i="14"/>
  <c r="C8" i="14"/>
  <c r="E8" i="14"/>
  <c r="C10" i="14"/>
  <c r="E10" i="14"/>
  <c r="C12" i="14"/>
  <c r="E12" i="14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<sst xmlns="http://schemas.openxmlformats.org/spreadsheetml/2006/main" count="28" uniqueCount="6">
  <si>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Бележки</t>
  </si>
  <si>
    <t xml:space="preserve"> </t>
  </si>
  <si>
    <t>Настройки на календара</t>
  </si>
  <si>
    <t>Година</t>
  </si>
  <si>
    <t>Начало на седмицата:</t>
  </si>
  <si>
    <t>Неделя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</si>
</sst>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лв.&quot;_-;\-* #,##0\ &quot;лв.&quot;_-;_-* &quot;-&quot;\ &quot;лв.&quot;_-;_-@_-"/>
    <numFmt numFmtId="44" formatCode="_-* #,##0.00\ &quot;лв.&quot;_-;\-* #,##0.00\ &quot;лв.&quot;_-;_-* &quot;-&quot;??\ &quot;лв.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34"/>
      <color theme="5" tint="-0.499984740745262"/>
      <name val="Century Gothic"/>
      <family val="1"/>
      <scheme val="major"/>
    </font>
    <font>
      <b/>
      <sz val="34"/>
      <color theme="8" tint="-0.499984740745262"/>
      <name val="Century Gothic"/>
      <family val="1"/>
      <scheme val="major"/>
    </font>
    <font>
      <b/>
      <sz val="34"/>
      <color theme="7" tint="-0.499984740745262"/>
      <name val="Century Gothic"/>
      <family val="1"/>
      <scheme val="major"/>
    </font>
    <font>
      <b/>
      <sz val="34"/>
      <color theme="9" tint="-0.499984740745262"/>
      <name val="Century Gothic"/>
      <family val="1"/>
      <scheme val="maj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18" fillId="10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3" borderId="32" applyNumberFormat="0" applyAlignment="0" applyProtection="0"/>
    <xf numFmtId="0" fontId="22" fillId="14" borderId="33" applyNumberFormat="0" applyAlignment="0" applyProtection="0"/>
    <xf numFmtId="0" fontId="23" fillId="14" borderId="32" applyNumberFormat="0" applyAlignment="0" applyProtection="0"/>
    <xf numFmtId="0" fontId="24" fillId="0" borderId="34" applyNumberFormat="0" applyFill="0" applyAlignment="0" applyProtection="0"/>
    <xf numFmtId="0" fontId="3" fillId="15" borderId="35" applyNumberFormat="0" applyAlignment="0" applyProtection="0"/>
    <xf numFmtId="0" fontId="25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59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11" xfId="12" applyFont="1" applyBorder="1" applyAlignment="1">
      <alignment horizontal="right" vertical="center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0" fontId="30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32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9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&quot;Настройки&quot; въвеждане" xfId="14" xr:uid="{00000000-0005-0000-0000-00000F000000}"/>
    <cellStyle name="20% - Акцент1" xfId="29" builtinId="30" customBuiltin="1"/>
    <cellStyle name="20% - Акцент2" xfId="32" builtinId="34" customBuiltin="1"/>
    <cellStyle name="20% - Акцент3" xfId="36" builtinId="38" customBuiltin="1"/>
    <cellStyle name="20% - Акцент4" xfId="40" builtinId="42" customBuiltin="1"/>
    <cellStyle name="20% - Акцент5" xfId="43" builtinId="46" customBuiltin="1"/>
    <cellStyle name="20% - Акцент6" xfId="47" builtinId="50" customBuiltin="1"/>
    <cellStyle name="40% - Акцент1" xfId="1" builtinId="31" customBuiltin="1"/>
    <cellStyle name="40% - Акцент2" xfId="33" builtinId="35" customBuiltin="1"/>
    <cellStyle name="40% - Акцент3" xfId="37" builtinId="39" customBuiltin="1"/>
    <cellStyle name="40% - Акцент4" xfId="41" builtinId="43" customBuiltin="1"/>
    <cellStyle name="40% - Акцент5" xfId="44" builtinId="47" customBuiltin="1"/>
    <cellStyle name="40% - Акцент6" xfId="48" builtinId="51" customBuiltin="1"/>
    <cellStyle name="60% - Акцент1" xfId="30" builtinId="32" customBuiltin="1"/>
    <cellStyle name="60% - Акцент2" xfId="34" builtinId="36" customBuiltin="1"/>
    <cellStyle name="60% - Акцент3" xfId="38" builtinId="40" customBuiltin="1"/>
    <cellStyle name="60% - Акцент4" xfId="42" builtinId="44" customBuiltin="1"/>
    <cellStyle name="60% - Акцент5" xfId="45" builtinId="48" customBuiltin="1"/>
    <cellStyle name="60% - Акцент6" xfId="49" builtinId="52" customBuiltin="1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Бележка" xfId="26" builtinId="10" customBuiltin="1"/>
    <cellStyle name="Валута" xfId="8" builtinId="4" customBuiltin="1"/>
    <cellStyle name="Валута [0]" xfId="9" builtinId="7" customBuiltin="1"/>
    <cellStyle name="Вход" xfId="20" builtinId="20" customBuiltin="1"/>
    <cellStyle name="Ден" xfId="12" xr:uid="{00000000-0005-0000-0000-000008000000}"/>
    <cellStyle name="Добър" xfId="17" builtinId="26" customBuiltin="1"/>
    <cellStyle name="Заглавие" xfId="5" builtinId="15" customBuiltin="1"/>
    <cellStyle name="Заглавие 1" xfId="2" builtinId="16" customBuiltin="1"/>
    <cellStyle name="Заглавие 2" xfId="15" builtinId="17" customBuiltin="1"/>
    <cellStyle name="Заглавие 3" xfId="16" builtinId="18" customBuiltin="1"/>
    <cellStyle name="Заглавие 4" xfId="11" builtinId="19" customBuiltin="1"/>
    <cellStyle name="Запетая" xfId="6" builtinId="3" customBuiltin="1"/>
    <cellStyle name="Запетая [0]" xfId="7" builtinId="6" customBuiltin="1"/>
    <cellStyle name="Изход" xfId="21" builtinId="21" customBuiltin="1"/>
    <cellStyle name="Изчисление" xfId="22" builtinId="22" customBuiltin="1"/>
    <cellStyle name="Контролна клетка" xfId="24" builtinId="23" customBuiltin="1"/>
    <cellStyle name="Лош" xfId="18" builtinId="27" customBuiltin="1"/>
    <cellStyle name="На ленти" xfId="13" xr:uid="{00000000-0005-0000-0000-000003000000}"/>
    <cellStyle name="Неутрален" xfId="19" builtinId="28" customBuiltin="1"/>
    <cellStyle name="Нормален" xfId="0" builtinId="0" customBuiltin="1"/>
    <cellStyle name="Обяснителен текст" xfId="27" builtinId="53" customBuiltin="1"/>
    <cellStyle name="Предупредителен текст" xfId="25" builtinId="11" customBuiltin="1"/>
    <cellStyle name="Процент" xfId="10" builtinId="5" customBuiltin="1"/>
    <cellStyle name="Свързана клетка" xfId="23" builtinId="24" customBuiltin="1"/>
    <cellStyle name="Сума" xfId="28" builtinId="2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161787</xdr:colOff>
      <xdr:row>1</xdr:row>
      <xdr:rowOff>0</xdr:rowOff>
    </xdr:from>
    <xdr:to>
      <xdr:col>8</xdr:col>
      <xdr:colOff>9662</xdr:colOff>
      <xdr:row>1</xdr:row>
      <xdr:rowOff>1143000</xdr:rowOff>
    </xdr:to>
    <xdr:pic>
      <xdr:nvPicPr>
        <xdr:cNvPr id="3" name="Картина 2" descr="горен колонтитул зима&#10;&#10;Фото колаж на Word: Зим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860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315479</xdr:colOff>
      <xdr:row>1</xdr:row>
      <xdr:rowOff>0</xdr:rowOff>
    </xdr:from>
    <xdr:to>
      <xdr:col>8</xdr:col>
      <xdr:colOff>8371</xdr:colOff>
      <xdr:row>1</xdr:row>
      <xdr:rowOff>1143000</xdr:rowOff>
    </xdr:to>
    <xdr:pic>
      <xdr:nvPicPr>
        <xdr:cNvPr id="4" name="Картина 3" descr="горен колонтитул есен&#10;&#10;Фото колаж на Word: Есен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9779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315479</xdr:colOff>
      <xdr:row>1</xdr:row>
      <xdr:rowOff>0</xdr:rowOff>
    </xdr:from>
    <xdr:to>
      <xdr:col>8</xdr:col>
      <xdr:colOff>8371</xdr:colOff>
      <xdr:row>1</xdr:row>
      <xdr:rowOff>1143000</xdr:rowOff>
    </xdr:to>
    <xdr:pic>
      <xdr:nvPicPr>
        <xdr:cNvPr id="4" name="Картина 3" descr="горен колонтитул есен&#10;&#10;Фото колаж на Word: Есен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9779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161787</xdr:colOff>
      <xdr:row>1</xdr:row>
      <xdr:rowOff>0</xdr:rowOff>
    </xdr:from>
    <xdr:to>
      <xdr:col>8</xdr:col>
      <xdr:colOff>9662</xdr:colOff>
      <xdr:row>1</xdr:row>
      <xdr:rowOff>1143000</xdr:rowOff>
    </xdr:to>
    <xdr:pic>
      <xdr:nvPicPr>
        <xdr:cNvPr id="3" name="Картина 2" descr="горен колонтитул зима&#10;&#10;Фото колаж на Word: Зима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860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161787</xdr:colOff>
      <xdr:row>1</xdr:row>
      <xdr:rowOff>0</xdr:rowOff>
    </xdr:from>
    <xdr:to>
      <xdr:col>8</xdr:col>
      <xdr:colOff>9662</xdr:colOff>
      <xdr:row>1</xdr:row>
      <xdr:rowOff>1143000</xdr:rowOff>
    </xdr:to>
    <xdr:pic>
      <xdr:nvPicPr>
        <xdr:cNvPr id="3" name="Картина 2" descr="горен колонтитул зима&#10;&#10;Фото колаж на Word: Зима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86087" y="114300"/>
          <a:ext cx="491517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561076</xdr:colOff>
      <xdr:row>1</xdr:row>
      <xdr:rowOff>0</xdr:rowOff>
    </xdr:from>
    <xdr:to>
      <xdr:col>8</xdr:col>
      <xdr:colOff>10423</xdr:colOff>
      <xdr:row>1</xdr:row>
      <xdr:rowOff>1143000</xdr:rowOff>
    </xdr:to>
    <xdr:pic>
      <xdr:nvPicPr>
        <xdr:cNvPr id="2" name="Картина 1" descr="горен колонтитул пролет&#10;&#10;Фото колаж на Word: Пролет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5376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561076</xdr:colOff>
      <xdr:row>1</xdr:row>
      <xdr:rowOff>0</xdr:rowOff>
    </xdr:from>
    <xdr:to>
      <xdr:col>8</xdr:col>
      <xdr:colOff>10423</xdr:colOff>
      <xdr:row>1</xdr:row>
      <xdr:rowOff>1143000</xdr:rowOff>
    </xdr:to>
    <xdr:pic>
      <xdr:nvPicPr>
        <xdr:cNvPr id="4" name="Картина 3" descr="горен колонтитул пролет&#10;&#10;Фото колаж на Word: Пролет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5376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561076</xdr:colOff>
      <xdr:row>1</xdr:row>
      <xdr:rowOff>0</xdr:rowOff>
    </xdr:from>
    <xdr:to>
      <xdr:col>8</xdr:col>
      <xdr:colOff>10423</xdr:colOff>
      <xdr:row>1</xdr:row>
      <xdr:rowOff>1143000</xdr:rowOff>
    </xdr:to>
    <xdr:pic>
      <xdr:nvPicPr>
        <xdr:cNvPr id="4" name="Картина 3" descr="горен колонтитул пролет&#10;&#10;Фото колаж на Word: Пролет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85376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519886</xdr:colOff>
      <xdr:row>1</xdr:row>
      <xdr:rowOff>0</xdr:rowOff>
    </xdr:from>
    <xdr:to>
      <xdr:col>8</xdr:col>
      <xdr:colOff>13513</xdr:colOff>
      <xdr:row>1</xdr:row>
      <xdr:rowOff>1143000</xdr:rowOff>
    </xdr:to>
    <xdr:pic>
      <xdr:nvPicPr>
        <xdr:cNvPr id="3" name="Картина 2" descr="горен колонтитул лято&#10;&#10;Фото колаж на Word: Лято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44186" y="114300"/>
          <a:ext cx="4560927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519886</xdr:colOff>
      <xdr:row>1</xdr:row>
      <xdr:rowOff>0</xdr:rowOff>
    </xdr:from>
    <xdr:to>
      <xdr:col>8</xdr:col>
      <xdr:colOff>13513</xdr:colOff>
      <xdr:row>1</xdr:row>
      <xdr:rowOff>1143000</xdr:rowOff>
    </xdr:to>
    <xdr:pic>
      <xdr:nvPicPr>
        <xdr:cNvPr id="4" name="Картина 3" descr="горен колонтитул лято&#10;&#10;Фото колаж на Word: Лято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44186" y="114300"/>
          <a:ext cx="4560927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519886</xdr:colOff>
      <xdr:row>1</xdr:row>
      <xdr:rowOff>0</xdr:rowOff>
    </xdr:from>
    <xdr:to>
      <xdr:col>8</xdr:col>
      <xdr:colOff>13513</xdr:colOff>
      <xdr:row>1</xdr:row>
      <xdr:rowOff>1143000</xdr:rowOff>
    </xdr:to>
    <xdr:pic>
      <xdr:nvPicPr>
        <xdr:cNvPr id="4" name="Картина 3" descr="горен колонтитул лято&#10;&#10;Фото колаж на Word: Лято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44186" y="114300"/>
          <a:ext cx="4560927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315479</xdr:colOff>
      <xdr:row>1</xdr:row>
      <xdr:rowOff>0</xdr:rowOff>
    </xdr:from>
    <xdr:to>
      <xdr:col>8</xdr:col>
      <xdr:colOff>8371</xdr:colOff>
      <xdr:row>1</xdr:row>
      <xdr:rowOff>1143000</xdr:rowOff>
    </xdr:to>
    <xdr:pic>
      <xdr:nvPicPr>
        <xdr:cNvPr id="3" name="Картина 2" descr="горен колонтитул есен&#10;&#10;Фото колаж на Word: Есен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9779" y="114300"/>
          <a:ext cx="476019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showRowColHeader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24.37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1</v>
      </c>
    </row>
    <row r="2" spans="2:12" ht="96" customHeight="1" x14ac:dyDescent="0.3">
      <c r="B2" s="38" t="str">
        <f>"Януари "&amp;КалендарнаГодина</f>
        <v>Януари 2020</v>
      </c>
      <c r="C2" s="38"/>
      <c r="D2" s="38"/>
      <c r="E2" s="2"/>
      <c r="F2" s="2"/>
      <c r="G2" s="2"/>
      <c r="H2" s="3"/>
    </row>
    <row r="3" spans="2:12" s="8" customFormat="1" ht="24" customHeight="1" x14ac:dyDescent="0.3">
      <c r="B3" s="5" t="str">
        <f>НачалоСедмица</f>
        <v>Неделя</v>
      </c>
      <c r="C3" s="6" t="str">
        <f t="shared" ref="C3:H3" si="0">TEXT(C4,"dddd")</f>
        <v>понеделник</v>
      </c>
      <c r="D3" s="6" t="str">
        <f t="shared" si="0"/>
        <v>вторник</v>
      </c>
      <c r="E3" s="6" t="str">
        <f t="shared" si="0"/>
        <v>сряда</v>
      </c>
      <c r="F3" s="6" t="str">
        <f t="shared" si="0"/>
        <v>четвъртък</v>
      </c>
      <c r="G3" s="6" t="str">
        <f t="shared" si="0"/>
        <v>петък</v>
      </c>
      <c r="H3" s="7" t="str">
        <f t="shared" si="0"/>
        <v>събота</v>
      </c>
      <c r="K3" s="43" t="s">
        <v>2</v>
      </c>
      <c r="L3" s="43"/>
    </row>
    <row r="4" spans="2:12" s="4" customFormat="1" ht="24" customHeight="1" x14ac:dyDescent="0.3">
      <c r="B4" s="29">
        <f t="array" ref="B4:H4">ДниИСемици+DATE(КалендарнаГодина,1,1)-WEEKDAY(DATE(КалендарнаГодина,1,1),(НачалоСедмица="Понеделник")+1)+1</f>
        <v>43828</v>
      </c>
      <c r="C4" s="29">
        <v>43829</v>
      </c>
      <c r="D4" s="29">
        <v>43830</v>
      </c>
      <c r="E4" s="29">
        <v>43831</v>
      </c>
      <c r="F4" s="29">
        <v>43832</v>
      </c>
      <c r="G4" s="29">
        <v>43833</v>
      </c>
      <c r="H4" s="30">
        <v>43834</v>
      </c>
      <c r="K4" s="12" t="s">
        <v>3</v>
      </c>
      <c r="L4" s="12" t="s">
        <v>4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2020</v>
      </c>
      <c r="L5" s="13" t="s">
        <v>5</v>
      </c>
    </row>
    <row r="6" spans="2:12" s="4" customFormat="1" ht="24" customHeight="1" x14ac:dyDescent="0.3">
      <c r="B6" s="31">
        <f t="array" ref="B6:H6">ДниИСемици+DATE(КалендарнаГодина,1,1)-WEEKDAY(DATE(КалендарнаГодина,1,1),(НачалоСедмица="Понеделник")+1)+8</f>
        <v>43835</v>
      </c>
      <c r="C6" s="31">
        <v>43836</v>
      </c>
      <c r="D6" s="31">
        <v>43837</v>
      </c>
      <c r="E6" s="31">
        <v>43838</v>
      </c>
      <c r="F6" s="31">
        <v>43839</v>
      </c>
      <c r="G6" s="31">
        <v>43840</v>
      </c>
      <c r="H6" s="31">
        <v>43841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29">
        <f t="array" ref="B8:H8">ДниИСемици+DATE(КалендарнаГодина,1,1)-WEEKDAY(DATE(КалендарнаГодина,1,1),(НачалоСедмица="Понеделник")+1)+15</f>
        <v>43842</v>
      </c>
      <c r="C8" s="29">
        <v>43843</v>
      </c>
      <c r="D8" s="29">
        <v>43844</v>
      </c>
      <c r="E8" s="29">
        <v>43845</v>
      </c>
      <c r="F8" s="29">
        <v>43846</v>
      </c>
      <c r="G8" s="29">
        <v>43847</v>
      </c>
      <c r="H8" s="29">
        <v>43848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31">
        <f t="array" ref="B10:H10">ДниИСемици+DATE(КалендарнаГодина,1,1)-WEEKDAY(DATE(КалендарнаГодина,1,1),(НачалоСедмица="Понеделник")+1)+22</f>
        <v>43849</v>
      </c>
      <c r="C10" s="31">
        <v>43850</v>
      </c>
      <c r="D10" s="31">
        <v>43851</v>
      </c>
      <c r="E10" s="31">
        <v>43852</v>
      </c>
      <c r="F10" s="31">
        <v>43853</v>
      </c>
      <c r="G10" s="31">
        <v>43854</v>
      </c>
      <c r="H10" s="31">
        <v>43855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29">
        <f t="array" ref="B12:H12">ДниИСемици+DATE(КалендарнаГодина,1,1)-WEEKDAY(DATE(КалендарнаГодина,1,1),(НачалоСедмица="Понеделник")+1)+29</f>
        <v>43856</v>
      </c>
      <c r="C12" s="29">
        <v>43857</v>
      </c>
      <c r="D12" s="29">
        <v>43858</v>
      </c>
      <c r="E12" s="29">
        <v>43859</v>
      </c>
      <c r="F12" s="29">
        <v>43860</v>
      </c>
      <c r="G12" s="29">
        <v>43861</v>
      </c>
      <c r="H12" s="29">
        <v>43862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31">
        <f t="array" ref="B14:C14">ДниИСемици+DATE(КалендарнаГодина,1,1)-WEEKDAY(DATE(КалендарнаГодина,1,1),(НачалоСедмица="Понеделник")+1)+36</f>
        <v>43863</v>
      </c>
      <c r="C14" s="31">
        <v>43864</v>
      </c>
      <c r="D14" s="39" t="s">
        <v>0</v>
      </c>
      <c r="E14" s="39"/>
      <c r="F14" s="39"/>
      <c r="G14" s="39"/>
      <c r="H14" s="40"/>
    </row>
    <row r="15" spans="2:12" s="10" customFormat="1" ht="56.1" customHeight="1" x14ac:dyDescent="0.3">
      <c r="B15" s="11"/>
      <c r="C15" s="11"/>
      <c r="D15" s="41"/>
      <c r="E15" s="41"/>
      <c r="F15" s="41"/>
      <c r="G15" s="41"/>
      <c r="H15" s="42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disablePrompts="1" count="13">
    <dataValidation type="list" errorStyle="warning" allowBlank="1" showInputMessage="1" showErrorMessage="1" error="Изберете ден от списъка. Изберете &quot;ОТКАЗ&quot;, а след това натиснете ALT+СТРЕЛКА НАДОЛУ, за да изберете ден от падащия списък" prompt="Изберете началния ден на седмицата в тази клетка.Натиснете ALT+СТРЕЛКА НАДОЛУ, за да отворите падащия списък, натиснете СТРЕЛКА НАДОЛУ, а след това натиснете ENTER, за да изберете" sqref="L5" xr:uid="{00000000-0002-0000-0000-000000000000}">
      <formula1>"Неделя, Понеделник"</formula1>
    </dataValidation>
    <dataValidation allowBlank="1" showInputMessage="1" showErrorMessage="1" prompt="Създайте персонализирани календари за един месец в тази работна книга. Персонализирайте годината и началния ден на седмицата за всички месеци с този работен лист за януари. Всеки месец е на отделен работен лист." sqref="A1" xr:uid="{00000000-0002-0000-0000-000001000000}"/>
    <dataValidation allowBlank="1" showInputMessage="1" showErrorMessage="1" prompt="Въведете година в клетката по-долу" sqref="K4" xr:uid="{00000000-0002-0000-0000-000002000000}"/>
    <dataValidation allowBlank="1" showInputMessage="1" showErrorMessage="1" prompt="Изберете ден за &quot;Начало на седмицата&quot; в клетката долу" sqref="L4" xr:uid="{00000000-0002-0000-0000-000003000000}"/>
    <dataValidation allowBlank="1" showInputMessage="1" showErrorMessage="1" prompt="Въведете годината в тази клетка" sqref="K5" xr:uid="{00000000-0002-0000-0000-000004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въведете нов ден от седмицата в клетка L5 в този работен лист." sqref="B3" xr:uid="{00000000-0002-0000-0000-000005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000-000006000000}"/>
    <dataValidation allowBlank="1" showInputMessage="1" showErrorMessage="1" prompt="Годината в тази клетка се актуализира автоматично на базата на годината, въведена в клетка K5. В календара по-долу има дати за предишния и следващия месец с по-светъл цвят на шрифта." sqref="B2:D2" xr:uid="{00000000-0002-0000-0000-000007000000}"/>
    <dataValidation allowBlank="1" showInputMessage="1" showErrorMessage="1" prompt="Автоматично определен ден от седмицата." sqref="C3:H3" xr:uid="{00000000-0002-0000-0000-000008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000-000009000000}"/>
    <dataValidation allowBlank="1" showInputMessage="1" prompt="Въведете бележки за месеца в тази клетка" sqref="D15:H15" xr:uid="{00000000-0002-0000-0000-00000A000000}"/>
    <dataValidation allowBlank="1" showInputMessage="1" prompt="Въведете бележки за месеца в клетката по-долу" sqref="D14:H14" xr:uid="{00000000-0002-0000-0000-00000B000000}"/>
    <dataValidation allowBlank="1" showInputMessage="1" showErrorMessage="1" prompt="Въведете година и изберете начална дата на календара в клетки по-долу. Тези клетки с настройки на календара няма да бъдат отпечатани" sqref="K3" xr:uid="{00000000-0002-0000-0000-00000C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4" t="str">
        <f>"Октомври "&amp;КалендарнаГодина</f>
        <v>Октомври 2020</v>
      </c>
      <c r="C2" s="54"/>
      <c r="D2" s="54"/>
      <c r="E2" s="2"/>
      <c r="F2" s="2"/>
      <c r="G2" s="2"/>
      <c r="H2" s="3"/>
    </row>
    <row r="3" spans="2:9" s="8" customFormat="1" ht="24" customHeight="1" x14ac:dyDescent="0.3">
      <c r="B3" s="14" t="str">
        <f>НачалоСедмица</f>
        <v>Неделя</v>
      </c>
      <c r="C3" s="15" t="str">
        <f t="shared" ref="C3:H3" si="0">TEXT(C4,"dddd")</f>
        <v>понеделник</v>
      </c>
      <c r="D3" s="15" t="str">
        <f t="shared" si="0"/>
        <v>вторник</v>
      </c>
      <c r="E3" s="15" t="str">
        <f t="shared" si="0"/>
        <v>сряда</v>
      </c>
      <c r="F3" s="15" t="str">
        <f t="shared" si="0"/>
        <v>четвъртък</v>
      </c>
      <c r="G3" s="15" t="str">
        <f t="shared" si="0"/>
        <v>петък</v>
      </c>
      <c r="H3" s="16" t="str">
        <f t="shared" si="0"/>
        <v>събота</v>
      </c>
    </row>
    <row r="4" spans="2:9" s="4" customFormat="1" ht="24" customHeight="1" x14ac:dyDescent="0.3">
      <c r="B4" s="32">
        <f t="array" ref="B4:H4">ДниИСемици+DATE(КалендарнаГодина,10,1)-WEEKDAY(DATE(КалендарнаГодина,10,1),(НачалоСедмица="Понеделник")+1)+1</f>
        <v>44101</v>
      </c>
      <c r="C4" s="32">
        <v>44102</v>
      </c>
      <c r="D4" s="32">
        <v>44103</v>
      </c>
      <c r="E4" s="32">
        <v>44104</v>
      </c>
      <c r="F4" s="32">
        <v>44105</v>
      </c>
      <c r="G4" s="32">
        <v>44106</v>
      </c>
      <c r="H4" s="32">
        <v>44107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3">
        <f t="array" ref="B6:H6">ДниИСемици+DATE(КалендарнаГодина,10,1)-WEEKDAY(DATE(КалендарнаГодина,10,1),(НачалоСедмица="Понеделник")+1)+8</f>
        <v>44108</v>
      </c>
      <c r="C6" s="33">
        <v>44109</v>
      </c>
      <c r="D6" s="33">
        <v>44110</v>
      </c>
      <c r="E6" s="33">
        <v>44111</v>
      </c>
      <c r="F6" s="33">
        <v>44112</v>
      </c>
      <c r="G6" s="33">
        <v>44113</v>
      </c>
      <c r="H6" s="33">
        <v>44114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2">
        <f t="array" ref="B8:H8">ДниИСемици+DATE(КалендарнаГодина,10,1)-WEEKDAY(DATE(КалендарнаГодина,10,1),(НачалоСедмица="Понеделник")+1)+15</f>
        <v>44115</v>
      </c>
      <c r="C8" s="32">
        <v>44116</v>
      </c>
      <c r="D8" s="32">
        <v>44117</v>
      </c>
      <c r="E8" s="32">
        <v>44118</v>
      </c>
      <c r="F8" s="32">
        <v>44119</v>
      </c>
      <c r="G8" s="32">
        <v>44120</v>
      </c>
      <c r="H8" s="32">
        <v>44121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3">
        <f t="array" ref="B10:H10">ДниИСемици+DATE(КалендарнаГодина,10,1)-WEEKDAY(DATE(КалендарнаГодина,10,1),(НачалоСедмица="Понеделник")+1)+22</f>
        <v>44122</v>
      </c>
      <c r="C10" s="33">
        <v>44123</v>
      </c>
      <c r="D10" s="33">
        <v>44124</v>
      </c>
      <c r="E10" s="33">
        <v>44125</v>
      </c>
      <c r="F10" s="33">
        <v>44126</v>
      </c>
      <c r="G10" s="33">
        <v>44127</v>
      </c>
      <c r="H10" s="33">
        <v>44128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2">
        <f t="array" ref="B12:H12">ДниИСемици+DATE(КалендарнаГодина,10,1)-WEEKDAY(DATE(КалендарнаГодина,10,1),(НачалоСедмица="Понеделник")+1)+29</f>
        <v>44129</v>
      </c>
      <c r="C12" s="32">
        <v>44130</v>
      </c>
      <c r="D12" s="32">
        <v>44131</v>
      </c>
      <c r="E12" s="32">
        <v>44132</v>
      </c>
      <c r="F12" s="32">
        <v>44133</v>
      </c>
      <c r="G12" s="32">
        <v>44134</v>
      </c>
      <c r="H12" s="32">
        <v>44135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3">
        <f t="array" ref="B14:C14">ДниИСемици+DATE(КалендарнаГодина,10,1)-WEEKDAY(DATE(КалендарнаГодина,10,1),(НачалоСедмица="Понеделник")+1)+36</f>
        <v>44136</v>
      </c>
      <c r="C14" s="33">
        <v>44137</v>
      </c>
      <c r="D14" s="55" t="s">
        <v>0</v>
      </c>
      <c r="E14" s="55"/>
      <c r="F14" s="55"/>
      <c r="G14" s="55"/>
      <c r="H14" s="56"/>
    </row>
    <row r="15" spans="2:9" s="10" customFormat="1" ht="56.1" customHeight="1" x14ac:dyDescent="0.3">
      <c r="B15" s="27"/>
      <c r="C15" s="27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900-000000000000}"/>
    <dataValidation allowBlank="1" showInputMessage="1" showErrorMessage="1" prompt="Месечен календар за октомври" sqref="A1" xr:uid="{00000000-0002-0000-0900-000001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900-000002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900-000003000000}"/>
    <dataValidation allowBlank="1" showInputMessage="1" prompt="Въведете бележки за месеца в клетката по-долу" sqref="D14:H14" xr:uid="{00000000-0002-0000-0900-000004000000}"/>
    <dataValidation allowBlank="1" showInputMessage="1" prompt="Въведете бележки за месеца в тази клетка" sqref="D15:H15" xr:uid="{00000000-0002-0000-09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9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9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4" t="str">
        <f>"Ноември "&amp;КалендарнаГодина</f>
        <v>Ноември 2020</v>
      </c>
      <c r="C2" s="54"/>
      <c r="D2" s="54"/>
      <c r="E2" s="2"/>
      <c r="F2" s="2"/>
      <c r="G2" s="2"/>
      <c r="H2" s="3"/>
    </row>
    <row r="3" spans="2:9" s="8" customFormat="1" ht="24" customHeight="1" x14ac:dyDescent="0.3">
      <c r="B3" s="14" t="str">
        <f>НачалоСедмица</f>
        <v>Неделя</v>
      </c>
      <c r="C3" s="15" t="str">
        <f t="shared" ref="C3:H3" si="0">TEXT(C4,"dddd")</f>
        <v>понеделник</v>
      </c>
      <c r="D3" s="15" t="str">
        <f t="shared" si="0"/>
        <v>вторник</v>
      </c>
      <c r="E3" s="15" t="str">
        <f t="shared" si="0"/>
        <v>сряда</v>
      </c>
      <c r="F3" s="15" t="str">
        <f t="shared" si="0"/>
        <v>четвъртък</v>
      </c>
      <c r="G3" s="15" t="str">
        <f t="shared" si="0"/>
        <v>петък</v>
      </c>
      <c r="H3" s="16" t="str">
        <f t="shared" si="0"/>
        <v>събота</v>
      </c>
    </row>
    <row r="4" spans="2:9" s="4" customFormat="1" ht="24" customHeight="1" x14ac:dyDescent="0.3">
      <c r="B4" s="32">
        <f t="array" ref="B4:H4">ДниИСемици+DATE(КалендарнаГодина,11,1)-WEEKDAY(DATE(КалендарнаГодина,11,1),(НачалоСедмица="Понеделник")+1)+1</f>
        <v>44136</v>
      </c>
      <c r="C4" s="32">
        <v>44137</v>
      </c>
      <c r="D4" s="32">
        <v>44138</v>
      </c>
      <c r="E4" s="32">
        <v>44139</v>
      </c>
      <c r="F4" s="32">
        <v>44140</v>
      </c>
      <c r="G4" s="32">
        <v>44141</v>
      </c>
      <c r="H4" s="32">
        <v>44142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3">
        <f t="array" ref="B6:H6">ДниИСемици+DATE(КалендарнаГодина,11,1)-WEEKDAY(DATE(КалендарнаГодина,11,1),(НачалоСедмица="Понеделник")+1)+8</f>
        <v>44143</v>
      </c>
      <c r="C6" s="33">
        <v>44144</v>
      </c>
      <c r="D6" s="33">
        <v>44145</v>
      </c>
      <c r="E6" s="33">
        <v>44146</v>
      </c>
      <c r="F6" s="33">
        <v>44147</v>
      </c>
      <c r="G6" s="33">
        <v>44148</v>
      </c>
      <c r="H6" s="33">
        <v>44149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2">
        <f t="array" ref="B8:H8">ДниИСемици+DATE(КалендарнаГодина,11,1)-WEEKDAY(DATE(КалендарнаГодина,11,1),(НачалоСедмица="Понеделник")+1)+15</f>
        <v>44150</v>
      </c>
      <c r="C8" s="32">
        <v>44151</v>
      </c>
      <c r="D8" s="32">
        <v>44152</v>
      </c>
      <c r="E8" s="32">
        <v>44153</v>
      </c>
      <c r="F8" s="32">
        <v>44154</v>
      </c>
      <c r="G8" s="32">
        <v>44155</v>
      </c>
      <c r="H8" s="32">
        <v>44156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3">
        <f t="array" ref="B10:H10">ДниИСемици+DATE(КалендарнаГодина,11,1)-WEEKDAY(DATE(КалендарнаГодина,11,1),(НачалоСедмица="Понеделник")+1)+22</f>
        <v>44157</v>
      </c>
      <c r="C10" s="33">
        <v>44158</v>
      </c>
      <c r="D10" s="33">
        <v>44159</v>
      </c>
      <c r="E10" s="33">
        <v>44160</v>
      </c>
      <c r="F10" s="33">
        <v>44161</v>
      </c>
      <c r="G10" s="33">
        <v>44162</v>
      </c>
      <c r="H10" s="33">
        <v>44163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2">
        <f t="array" ref="B12:H12">ДниИСемици+DATE(КалендарнаГодина,11,1)-WEEKDAY(DATE(КалендарнаГодина,11,1),(НачалоСедмица="Понеделник")+1)+29</f>
        <v>44164</v>
      </c>
      <c r="C12" s="32">
        <v>44165</v>
      </c>
      <c r="D12" s="32">
        <v>44166</v>
      </c>
      <c r="E12" s="32">
        <v>44167</v>
      </c>
      <c r="F12" s="32">
        <v>44168</v>
      </c>
      <c r="G12" s="32">
        <v>44169</v>
      </c>
      <c r="H12" s="32">
        <v>44170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3">
        <f t="array" ref="B14:C14">ДниИСемици+DATE(КалендарнаГодина,11,1)-WEEKDAY(DATE(КалендарнаГодина,11,1),(НачалоСедмица="Понеделник")+1)+36</f>
        <v>44171</v>
      </c>
      <c r="C14" s="33">
        <v>44172</v>
      </c>
      <c r="D14" s="55" t="s">
        <v>0</v>
      </c>
      <c r="E14" s="55"/>
      <c r="F14" s="55"/>
      <c r="G14" s="55"/>
      <c r="H14" s="56"/>
    </row>
    <row r="15" spans="2:9" s="10" customFormat="1" ht="56.1" customHeight="1" x14ac:dyDescent="0.3">
      <c r="B15" s="27"/>
      <c r="C15" s="27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disablePrompts="1" count="8">
    <dataValidation allowBlank="1" showInputMessage="1" showErrorMessage="1" prompt="Автоматично определен ден от седмицата." sqref="C3:H3" xr:uid="{00000000-0002-0000-0A00-000000000000}"/>
    <dataValidation allowBlank="1" showInputMessage="1" showErrorMessage="1" prompt="Месечен календар за ноември" sqref="A1" xr:uid="{00000000-0002-0000-0A00-000001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A00-000002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A00-000003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A00-000004000000}"/>
    <dataValidation allowBlank="1" showInputMessage="1" prompt="Въведете бележки за месеца в тази клетка" sqref="D15:H15" xr:uid="{00000000-0002-0000-0A00-000005000000}"/>
    <dataValidation allowBlank="1" showInputMessage="1" prompt="Въведете бележки за месеца в клетката по-долу" sqref="D14:H14" xr:uid="{00000000-0002-0000-0A00-000006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A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8" t="str">
        <f>"Декември "&amp;КалендарнаГодина</f>
        <v>Декември 2020</v>
      </c>
      <c r="C2" s="38"/>
      <c r="D2" s="38"/>
      <c r="E2" s="2"/>
      <c r="F2" s="2"/>
      <c r="G2" s="2"/>
      <c r="H2" s="3"/>
    </row>
    <row r="3" spans="2:9" s="8" customFormat="1" ht="24" customHeight="1" x14ac:dyDescent="0.3">
      <c r="B3" s="5" t="str">
        <f>НачалоСедмица</f>
        <v>Неделя</v>
      </c>
      <c r="C3" s="6" t="str">
        <f t="shared" ref="C3:H3" si="0">TEXT(C4,"dddd")</f>
        <v>понеделник</v>
      </c>
      <c r="D3" s="6" t="str">
        <f t="shared" si="0"/>
        <v>вторник</v>
      </c>
      <c r="E3" s="6" t="str">
        <f t="shared" si="0"/>
        <v>сряда</v>
      </c>
      <c r="F3" s="6" t="str">
        <f t="shared" si="0"/>
        <v>четвъртък</v>
      </c>
      <c r="G3" s="6" t="str">
        <f t="shared" si="0"/>
        <v>петък</v>
      </c>
      <c r="H3" s="7" t="str">
        <f t="shared" si="0"/>
        <v>събота</v>
      </c>
    </row>
    <row r="4" spans="2:9" s="4" customFormat="1" ht="24" customHeight="1" x14ac:dyDescent="0.3">
      <c r="B4" s="29">
        <f t="array" ref="B4:H4">ДниИСемици+DATE(КалендарнаГодина,12,1)-WEEKDAY(DATE(КалендарнаГодина,12,1),(НачалоСедмица="Понеделник")+1)+1</f>
        <v>44164</v>
      </c>
      <c r="C4" s="29">
        <v>44165</v>
      </c>
      <c r="D4" s="29">
        <v>44166</v>
      </c>
      <c r="E4" s="29">
        <v>44167</v>
      </c>
      <c r="F4" s="29">
        <v>44168</v>
      </c>
      <c r="G4" s="29">
        <v>44169</v>
      </c>
      <c r="H4" s="30">
        <v>44170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31">
        <f t="array" ref="B6:H6">ДниИСемици+DATE(КалендарнаГодина,12,1)-WEEKDAY(DATE(КалендарнаГодина,12,1),(НачалоСедмица="Понеделник")+1)+8</f>
        <v>44171</v>
      </c>
      <c r="C6" s="31">
        <v>44172</v>
      </c>
      <c r="D6" s="31">
        <v>44173</v>
      </c>
      <c r="E6" s="31">
        <v>44174</v>
      </c>
      <c r="F6" s="31">
        <v>44175</v>
      </c>
      <c r="G6" s="31">
        <v>44176</v>
      </c>
      <c r="H6" s="31">
        <v>44177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29">
        <f t="array" ref="B8:H8">ДниИСемици+DATE(КалендарнаГодина,12,1)-WEEKDAY(DATE(КалендарнаГодина,12,1),(НачалоСедмица="Понеделник")+1)+15</f>
        <v>44178</v>
      </c>
      <c r="C8" s="29">
        <v>44179</v>
      </c>
      <c r="D8" s="29">
        <v>44180</v>
      </c>
      <c r="E8" s="29">
        <v>44181</v>
      </c>
      <c r="F8" s="29">
        <v>44182</v>
      </c>
      <c r="G8" s="29">
        <v>44183</v>
      </c>
      <c r="H8" s="29">
        <v>44184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31">
        <f t="array" ref="B10:H10">ДниИСемици+DATE(КалендарнаГодина,12,1)-WEEKDAY(DATE(КалендарнаГодина,12,1),(НачалоСедмица="Понеделник")+1)+22</f>
        <v>44185</v>
      </c>
      <c r="C10" s="31">
        <v>44186</v>
      </c>
      <c r="D10" s="31">
        <v>44187</v>
      </c>
      <c r="E10" s="31">
        <v>44188</v>
      </c>
      <c r="F10" s="31">
        <v>44189</v>
      </c>
      <c r="G10" s="31">
        <v>44190</v>
      </c>
      <c r="H10" s="31">
        <v>44191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29">
        <f t="array" ref="B12:H12">ДниИСемици+DATE(КалендарнаГодина,12,1)-WEEKDAY(DATE(КалендарнаГодина,12,1),(НачалоСедмица="Понеделник")+1)+29</f>
        <v>44192</v>
      </c>
      <c r="C12" s="29">
        <v>44193</v>
      </c>
      <c r="D12" s="29">
        <v>44194</v>
      </c>
      <c r="E12" s="29">
        <v>44195</v>
      </c>
      <c r="F12" s="29">
        <v>44196</v>
      </c>
      <c r="G12" s="29">
        <v>44197</v>
      </c>
      <c r="H12" s="29">
        <v>44198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31">
        <f t="array" ref="B14:C14">ДниИСемици+DATE(КалендарнаГодина,12,1)-WEEKDAY(DATE(КалендарнаГодина,12,1),(НачалоСедмица="Понеделник")+1)+36</f>
        <v>44199</v>
      </c>
      <c r="C14" s="31">
        <v>44200</v>
      </c>
      <c r="D14" s="39" t="s">
        <v>0</v>
      </c>
      <c r="E14" s="39"/>
      <c r="F14" s="39"/>
      <c r="G14" s="39"/>
      <c r="H14" s="40"/>
    </row>
    <row r="15" spans="2:9" s="10" customFormat="1" ht="56.1" customHeight="1" x14ac:dyDescent="0.3">
      <c r="B15" s="11"/>
      <c r="C15" s="11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disablePrompts="1" count="8">
    <dataValidation allowBlank="1" showInputMessage="1" showErrorMessage="1" prompt="Автоматично определен ден от седмицата." sqref="C3:H3" xr:uid="{00000000-0002-0000-0B00-000000000000}"/>
    <dataValidation allowBlank="1" showInputMessage="1" showErrorMessage="1" prompt="Месечен календар за декември" sqref="A1" xr:uid="{00000000-0002-0000-0B00-000001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B00-000002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B00-000003000000}"/>
    <dataValidation allowBlank="1" showInputMessage="1" prompt="Въведете бележки за месеца в клетката по-долу" sqref="D14:H14" xr:uid="{00000000-0002-0000-0B00-000004000000}"/>
    <dataValidation allowBlank="1" showInputMessage="1" prompt="Въведете бележки за месеца в тази клетка" sqref="D15:H15" xr:uid="{00000000-0002-0000-0B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B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B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38" t="str">
        <f>"Февруари "&amp;КалендарнаГодина</f>
        <v>Февруари 2020</v>
      </c>
      <c r="C2" s="38"/>
      <c r="D2" s="38"/>
      <c r="E2" s="2"/>
      <c r="F2" s="2"/>
      <c r="G2" s="2"/>
      <c r="H2" s="3"/>
    </row>
    <row r="3" spans="2:9" s="8" customFormat="1" ht="24" customHeight="1" x14ac:dyDescent="0.3">
      <c r="B3" s="5" t="str">
        <f>НачалоСедмица</f>
        <v>Неделя</v>
      </c>
      <c r="C3" s="6" t="str">
        <f t="shared" ref="C3:H3" si="0">TEXT(C4,"dddd")</f>
        <v>понеделник</v>
      </c>
      <c r="D3" s="6" t="str">
        <f t="shared" si="0"/>
        <v>вторник</v>
      </c>
      <c r="E3" s="6" t="str">
        <f t="shared" si="0"/>
        <v>сряда</v>
      </c>
      <c r="F3" s="6" t="str">
        <f t="shared" si="0"/>
        <v>четвъртък</v>
      </c>
      <c r="G3" s="6" t="str">
        <f t="shared" si="0"/>
        <v>петък</v>
      </c>
      <c r="H3" s="7" t="str">
        <f t="shared" si="0"/>
        <v>събота</v>
      </c>
    </row>
    <row r="4" spans="2:9" s="4" customFormat="1" ht="24" customHeight="1" x14ac:dyDescent="0.3">
      <c r="B4" s="29">
        <f t="array" ref="B4:H4">ДниИСемици+DATE(КалендарнаГодина,2,1)-WEEKDAY(DATE(КалендарнаГодина,2,1),(НачалоСедмица="Понеделник")+1)+1</f>
        <v>43856</v>
      </c>
      <c r="C4" s="29">
        <v>43857</v>
      </c>
      <c r="D4" s="29">
        <v>43858</v>
      </c>
      <c r="E4" s="29">
        <v>43859</v>
      </c>
      <c r="F4" s="29">
        <v>43860</v>
      </c>
      <c r="G4" s="29">
        <v>43861</v>
      </c>
      <c r="H4" s="30">
        <v>43862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31">
        <f t="array" ref="B6:H6">ДниИСемици+DATE(КалендарнаГодина,2,1)-WEEKDAY(DATE(КалендарнаГодина,2,1),(НачалоСедмица="Понеделник")+1)+8</f>
        <v>43863</v>
      </c>
      <c r="C6" s="31">
        <v>43864</v>
      </c>
      <c r="D6" s="31">
        <v>43865</v>
      </c>
      <c r="E6" s="31">
        <v>43866</v>
      </c>
      <c r="F6" s="31">
        <v>43867</v>
      </c>
      <c r="G6" s="31">
        <v>43868</v>
      </c>
      <c r="H6" s="31">
        <v>43869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29">
        <f t="array" ref="B8:H8">ДниИСемици+DATE(КалендарнаГодина,2,1)-WEEKDAY(DATE(КалендарнаГодина,2,1),(НачалоСедмица="Понеделник")+1)+15</f>
        <v>43870</v>
      </c>
      <c r="C8" s="29">
        <v>43871</v>
      </c>
      <c r="D8" s="29">
        <v>43872</v>
      </c>
      <c r="E8" s="29">
        <v>43873</v>
      </c>
      <c r="F8" s="29">
        <v>43874</v>
      </c>
      <c r="G8" s="29">
        <v>43875</v>
      </c>
      <c r="H8" s="29">
        <v>43876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31">
        <f t="array" ref="B10:H10">ДниИСемици+DATE(КалендарнаГодина,2,1)-WEEKDAY(DATE(КалендарнаГодина,2,1),(НачалоСедмица="Понеделник")+1)+22</f>
        <v>43877</v>
      </c>
      <c r="C10" s="31">
        <v>43878</v>
      </c>
      <c r="D10" s="31">
        <v>43879</v>
      </c>
      <c r="E10" s="31">
        <v>43880</v>
      </c>
      <c r="F10" s="31">
        <v>43881</v>
      </c>
      <c r="G10" s="31">
        <v>43882</v>
      </c>
      <c r="H10" s="31">
        <v>43883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29">
        <f t="array" ref="B12:H12">ДниИСемици+DATE(КалендарнаГодина,2,1)-WEEKDAY(DATE(КалендарнаГодина,2,1),(НачалоСедмица="Понеделник")+1)+29</f>
        <v>43884</v>
      </c>
      <c r="C12" s="29">
        <v>43885</v>
      </c>
      <c r="D12" s="29">
        <v>43886</v>
      </c>
      <c r="E12" s="29">
        <v>43887</v>
      </c>
      <c r="F12" s="29">
        <v>43888</v>
      </c>
      <c r="G12" s="29">
        <v>43889</v>
      </c>
      <c r="H12" s="29">
        <v>43890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31">
        <f t="array" ref="B14:C14">ДниИСемици+DATE(КалендарнаГодина,2,1)-WEEKDAY(DATE(КалендарнаГодина,2,1),(НачалоСедмица="Понеделник")+1)+36</f>
        <v>43891</v>
      </c>
      <c r="C14" s="31">
        <v>43892</v>
      </c>
      <c r="D14" s="39" t="s">
        <v>0</v>
      </c>
      <c r="E14" s="39"/>
      <c r="F14" s="39"/>
      <c r="G14" s="39"/>
      <c r="H14" s="40"/>
    </row>
    <row r="15" spans="2:9" s="10" customFormat="1" ht="56.1" customHeight="1" x14ac:dyDescent="0.3">
      <c r="B15" s="11"/>
      <c r="C15" s="11"/>
      <c r="D15" s="41"/>
      <c r="E15" s="41"/>
      <c r="F15" s="41"/>
      <c r="G15" s="41"/>
      <c r="H15" s="42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1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100-000001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100-000002000000}"/>
    <dataValidation allowBlank="1" showInputMessage="1" showErrorMessage="1" prompt="Месечен календар за февруари" sqref="A1" xr:uid="{00000000-0002-0000-0100-000003000000}"/>
    <dataValidation allowBlank="1" showInputMessage="1" prompt="Въведете бележки за месеца в клетката по-долу" sqref="D14:H14" xr:uid="{00000000-0002-0000-0100-000004000000}"/>
    <dataValidation allowBlank="1" showInputMessage="1" prompt="Въведете бележки за месеца в тази клетка" sqref="D15:H15" xr:uid="{00000000-0002-0000-01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1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1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4" t="str">
        <f>"Март "&amp;КалендарнаГодина</f>
        <v>Март 2020</v>
      </c>
      <c r="C2" s="44"/>
      <c r="D2" s="44"/>
      <c r="E2" s="2"/>
      <c r="F2" s="2"/>
      <c r="G2" s="2"/>
      <c r="H2" s="3"/>
    </row>
    <row r="3" spans="2:9" s="8" customFormat="1" ht="24" customHeight="1" x14ac:dyDescent="0.3">
      <c r="B3" s="17" t="str">
        <f>НачалоСедмица</f>
        <v>Неделя</v>
      </c>
      <c r="C3" s="18" t="str">
        <f t="shared" ref="C3:H3" si="0">TEXT(C4,"dddd")</f>
        <v>понеделник</v>
      </c>
      <c r="D3" s="18" t="str">
        <f t="shared" si="0"/>
        <v>вторник</v>
      </c>
      <c r="E3" s="18" t="str">
        <f t="shared" si="0"/>
        <v>сряда</v>
      </c>
      <c r="F3" s="18" t="str">
        <f t="shared" si="0"/>
        <v>четвъртък</v>
      </c>
      <c r="G3" s="18" t="str">
        <f t="shared" si="0"/>
        <v>петък</v>
      </c>
      <c r="H3" s="19" t="str">
        <f t="shared" si="0"/>
        <v>събота</v>
      </c>
    </row>
    <row r="4" spans="2:9" s="4" customFormat="1" ht="24" customHeight="1" x14ac:dyDescent="0.3">
      <c r="B4" s="36">
        <f t="array" ref="B4:H4">ДниИСемици+DATE(КалендарнаГодина,3,1)-WEEKDAY(DATE(КалендарнаГодина,3,1),(НачалоСедмица="Понеделник")+1)+1</f>
        <v>43891</v>
      </c>
      <c r="C4" s="36">
        <v>43892</v>
      </c>
      <c r="D4" s="36">
        <v>43893</v>
      </c>
      <c r="E4" s="36">
        <v>43894</v>
      </c>
      <c r="F4" s="36">
        <v>43895</v>
      </c>
      <c r="G4" s="36">
        <v>43896</v>
      </c>
      <c r="H4" s="36">
        <v>43897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37">
        <f t="array" ref="B6:H6">ДниИСемици+DATE(КалендарнаГодина,3,1)-WEEKDAY(DATE(КалендарнаГодина,3,1),(НачалоСедмица="Понеделник")+1)+8</f>
        <v>43898</v>
      </c>
      <c r="C6" s="37">
        <v>43899</v>
      </c>
      <c r="D6" s="37">
        <v>43900</v>
      </c>
      <c r="E6" s="37">
        <v>43901</v>
      </c>
      <c r="F6" s="37">
        <v>43902</v>
      </c>
      <c r="G6" s="37">
        <v>43903</v>
      </c>
      <c r="H6" s="37">
        <v>43904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36">
        <f t="array" ref="B8:H8">ДниИСемици+DATE(КалендарнаГодина,3,1)-WEEKDAY(DATE(КалендарнаГодина,3,1),(НачалоСедмица="Понеделник")+1)+15</f>
        <v>43905</v>
      </c>
      <c r="C8" s="36">
        <v>43906</v>
      </c>
      <c r="D8" s="36">
        <v>43907</v>
      </c>
      <c r="E8" s="36">
        <v>43908</v>
      </c>
      <c r="F8" s="36">
        <v>43909</v>
      </c>
      <c r="G8" s="36">
        <v>43910</v>
      </c>
      <c r="H8" s="36">
        <v>43911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37">
        <f t="array" ref="B10:H10">ДниИСемици+DATE(КалендарнаГодина,3,1)-WEEKDAY(DATE(КалендарнаГодина,3,1),(НачалоСедмица="Понеделник")+1)+22</f>
        <v>43912</v>
      </c>
      <c r="C10" s="37">
        <v>43913</v>
      </c>
      <c r="D10" s="37">
        <v>43914</v>
      </c>
      <c r="E10" s="37">
        <v>43915</v>
      </c>
      <c r="F10" s="37">
        <v>43916</v>
      </c>
      <c r="G10" s="37">
        <v>43917</v>
      </c>
      <c r="H10" s="37">
        <v>43918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36">
        <f t="array" ref="B12:H12">ДниИСемици+DATE(КалендарнаГодина,3,1)-WEEKDAY(DATE(КалендарнаГодина,3,1),(НачалоСедмица="Понеделник")+1)+29</f>
        <v>43919</v>
      </c>
      <c r="C12" s="36">
        <v>43920</v>
      </c>
      <c r="D12" s="36">
        <v>43921</v>
      </c>
      <c r="E12" s="36">
        <v>43922</v>
      </c>
      <c r="F12" s="36">
        <v>43923</v>
      </c>
      <c r="G12" s="36">
        <v>43924</v>
      </c>
      <c r="H12" s="36">
        <v>43925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37">
        <f t="array" ref="B14:C14">ДниИСемици+DATE(КалендарнаГодина,3,1)-WEEKDAY(DATE(КалендарнаГодина,3,1),(НачалоСедмица="Понеделник")+1)+36</f>
        <v>43926</v>
      </c>
      <c r="C14" s="37">
        <v>43927</v>
      </c>
      <c r="D14" s="45" t="s">
        <v>0</v>
      </c>
      <c r="E14" s="45"/>
      <c r="F14" s="45"/>
      <c r="G14" s="45"/>
      <c r="H14" s="46"/>
    </row>
    <row r="15" spans="2:9" s="10" customFormat="1" ht="56.1" customHeight="1" x14ac:dyDescent="0.3">
      <c r="B15" s="20"/>
      <c r="C15" s="20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Месечен календар за март" sqref="A1" xr:uid="{00000000-0002-0000-02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200-000001000000}"/>
    <dataValidation allowBlank="1" showInputMessage="1" showErrorMessage="1" prompt="Автоматично определен ден от седмицата." sqref="C3:H3" xr:uid="{00000000-0002-0000-0200-000002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200-000003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200-000004000000}"/>
    <dataValidation allowBlank="1" showInputMessage="1" prompt="Въведете бележки за месеца в тази клетка" sqref="D15:H15" xr:uid="{00000000-0002-0000-0200-000005000000}"/>
    <dataValidation allowBlank="1" showInputMessage="1" prompt="Въведете бележки за месеца в клетката по-долу" sqref="D14:H14" xr:uid="{00000000-0002-0000-0200-000006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2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4" t="str">
        <f>"Април "&amp;КалендарнаГодина</f>
        <v>Април 2020</v>
      </c>
      <c r="C2" s="44"/>
      <c r="D2" s="44"/>
      <c r="E2" s="2"/>
      <c r="F2" s="2"/>
      <c r="G2" s="2"/>
      <c r="H2" s="3"/>
    </row>
    <row r="3" spans="2:9" s="8" customFormat="1" ht="24" customHeight="1" x14ac:dyDescent="0.3">
      <c r="B3" s="17" t="str">
        <f>НачалоСедмица</f>
        <v>Неделя</v>
      </c>
      <c r="C3" s="18" t="str">
        <f t="shared" ref="C3:H3" si="0">TEXT(C4,"dddd")</f>
        <v>понеделник</v>
      </c>
      <c r="D3" s="18" t="str">
        <f t="shared" si="0"/>
        <v>вторник</v>
      </c>
      <c r="E3" s="18" t="str">
        <f t="shared" si="0"/>
        <v>сряда</v>
      </c>
      <c r="F3" s="18" t="str">
        <f t="shared" si="0"/>
        <v>четвъртък</v>
      </c>
      <c r="G3" s="18" t="str">
        <f t="shared" si="0"/>
        <v>петък</v>
      </c>
      <c r="H3" s="19" t="str">
        <f t="shared" si="0"/>
        <v>събота</v>
      </c>
    </row>
    <row r="4" spans="2:9" s="4" customFormat="1" ht="24" customHeight="1" x14ac:dyDescent="0.3">
      <c r="B4" s="36">
        <f t="array" ref="B4:H4">ДниИСемици+DATE(КалендарнаГодина,4,1)-WEEKDAY(DATE(КалендарнаГодина,4,1),(НачалоСедмица="Понеделник")+1)+1</f>
        <v>43919</v>
      </c>
      <c r="C4" s="36">
        <v>43920</v>
      </c>
      <c r="D4" s="36">
        <v>43921</v>
      </c>
      <c r="E4" s="36">
        <v>43922</v>
      </c>
      <c r="F4" s="36">
        <v>43923</v>
      </c>
      <c r="G4" s="36">
        <v>43924</v>
      </c>
      <c r="H4" s="36">
        <v>43925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37">
        <f t="array" ref="B6:H6">ДниИСемици+DATE(КалендарнаГодина,4,1)-WEEKDAY(DATE(КалендарнаГодина,4,1),(НачалоСедмица="Понеделник")+1)+8</f>
        <v>43926</v>
      </c>
      <c r="C6" s="37">
        <v>43927</v>
      </c>
      <c r="D6" s="37">
        <v>43928</v>
      </c>
      <c r="E6" s="37">
        <v>43929</v>
      </c>
      <c r="F6" s="37">
        <v>43930</v>
      </c>
      <c r="G6" s="37">
        <v>43931</v>
      </c>
      <c r="H6" s="37">
        <v>43932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36">
        <f t="array" ref="B8:H8">ДниИСемици+DATE(КалендарнаГодина,4,1)-WEEKDAY(DATE(КалендарнаГодина,4,1),(НачалоСедмица="Понеделник")+1)+15</f>
        <v>43933</v>
      </c>
      <c r="C8" s="36">
        <v>43934</v>
      </c>
      <c r="D8" s="36">
        <v>43935</v>
      </c>
      <c r="E8" s="36">
        <v>43936</v>
      </c>
      <c r="F8" s="36">
        <v>43937</v>
      </c>
      <c r="G8" s="36">
        <v>43938</v>
      </c>
      <c r="H8" s="36">
        <v>43939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37">
        <f t="array" ref="B10:H10">ДниИСемици+DATE(КалендарнаГодина,4,1)-WEEKDAY(DATE(КалендарнаГодина,4,1),(НачалоСедмица="Понеделник")+1)+22</f>
        <v>43940</v>
      </c>
      <c r="C10" s="37">
        <v>43941</v>
      </c>
      <c r="D10" s="37">
        <v>43942</v>
      </c>
      <c r="E10" s="37">
        <v>43943</v>
      </c>
      <c r="F10" s="37">
        <v>43944</v>
      </c>
      <c r="G10" s="37">
        <v>43945</v>
      </c>
      <c r="H10" s="37">
        <v>43946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36">
        <f t="array" ref="B12:H12">ДниИСемици+DATE(КалендарнаГодина,4,1)-WEEKDAY(DATE(КалендарнаГодина,4,1),(НачалоСедмица="Понеделник")+1)+29</f>
        <v>43947</v>
      </c>
      <c r="C12" s="36">
        <v>43948</v>
      </c>
      <c r="D12" s="36">
        <v>43949</v>
      </c>
      <c r="E12" s="36">
        <v>43950</v>
      </c>
      <c r="F12" s="36">
        <v>43951</v>
      </c>
      <c r="G12" s="36">
        <v>43952</v>
      </c>
      <c r="H12" s="36">
        <v>43953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37">
        <f t="array" ref="B14:C14">ДниИСемици+DATE(КалендарнаГодина,4,1)-WEEKDAY(DATE(КалендарнаГодина,4,1),(НачалоСедмица="Понеделник")+1)+36</f>
        <v>43954</v>
      </c>
      <c r="C14" s="37">
        <v>43955</v>
      </c>
      <c r="D14" s="45" t="s">
        <v>0</v>
      </c>
      <c r="E14" s="45"/>
      <c r="F14" s="45"/>
      <c r="G14" s="45"/>
      <c r="H14" s="46"/>
    </row>
    <row r="15" spans="2:9" s="10" customFormat="1" ht="56.1" customHeight="1" x14ac:dyDescent="0.3">
      <c r="B15" s="20"/>
      <c r="C15" s="20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3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300-000001000000}"/>
    <dataValidation allowBlank="1" showInputMessage="1" showErrorMessage="1" prompt="Месечен календар за април" sqref="A1" xr:uid="{00000000-0002-0000-0300-000002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300-000003000000}"/>
    <dataValidation allowBlank="1" showInputMessage="1" prompt="Въведете бележки за месеца в клетката по-долу" sqref="D14:H14" xr:uid="{00000000-0002-0000-0300-000004000000}"/>
    <dataValidation allowBlank="1" showInputMessage="1" prompt="Въведете бележки за месеца в тази клетка" sqref="D15:H15" xr:uid="{00000000-0002-0000-03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3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3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4" t="str">
        <f>"Май "&amp;КалендарнаГодина</f>
        <v>Май 2020</v>
      </c>
      <c r="C2" s="44"/>
      <c r="D2" s="44"/>
      <c r="E2" s="2"/>
      <c r="F2" s="2"/>
      <c r="G2" s="2"/>
      <c r="H2" s="3"/>
    </row>
    <row r="3" spans="2:9" s="8" customFormat="1" ht="24" customHeight="1" x14ac:dyDescent="0.3">
      <c r="B3" s="17" t="str">
        <f>НачалоСедмица</f>
        <v>Неделя</v>
      </c>
      <c r="C3" s="18" t="str">
        <f t="shared" ref="C3:H3" si="0">TEXT(C4,"dddd")</f>
        <v>понеделник</v>
      </c>
      <c r="D3" s="18" t="str">
        <f t="shared" si="0"/>
        <v>вторник</v>
      </c>
      <c r="E3" s="18" t="str">
        <f t="shared" si="0"/>
        <v>сряда</v>
      </c>
      <c r="F3" s="18" t="str">
        <f t="shared" si="0"/>
        <v>четвъртък</v>
      </c>
      <c r="G3" s="18" t="str">
        <f t="shared" si="0"/>
        <v>петък</v>
      </c>
      <c r="H3" s="19" t="str">
        <f t="shared" si="0"/>
        <v>събота</v>
      </c>
    </row>
    <row r="4" spans="2:9" s="4" customFormat="1" ht="24" customHeight="1" x14ac:dyDescent="0.3">
      <c r="B4" s="36">
        <f t="array" ref="B4:H4">ДниИСемици+DATE(КалендарнаГодина,5,1)-WEEKDAY(DATE(КалендарнаГодина,5,1),(НачалоСедмица="Понеделник")+1)+1</f>
        <v>43947</v>
      </c>
      <c r="C4" s="36">
        <v>43948</v>
      </c>
      <c r="D4" s="36">
        <v>43949</v>
      </c>
      <c r="E4" s="36">
        <v>43950</v>
      </c>
      <c r="F4" s="36">
        <v>43951</v>
      </c>
      <c r="G4" s="36">
        <v>43952</v>
      </c>
      <c r="H4" s="36">
        <v>43953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37">
        <f t="array" ref="B6:H6">ДниИСемици+DATE(КалендарнаГодина,5,1)-WEEKDAY(DATE(КалендарнаГодина,5,1),(НачалоСедмица="Понеделник")+1)+8</f>
        <v>43954</v>
      </c>
      <c r="C6" s="37">
        <v>43955</v>
      </c>
      <c r="D6" s="37">
        <v>43956</v>
      </c>
      <c r="E6" s="37">
        <v>43957</v>
      </c>
      <c r="F6" s="37">
        <v>43958</v>
      </c>
      <c r="G6" s="37">
        <v>43959</v>
      </c>
      <c r="H6" s="37">
        <v>43960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36">
        <f t="array" ref="B8:H8">ДниИСемици+DATE(КалендарнаГодина,5,1)-WEEKDAY(DATE(КалендарнаГодина,5,1),(НачалоСедмица="Понеделник")+1)+15</f>
        <v>43961</v>
      </c>
      <c r="C8" s="36">
        <v>43962</v>
      </c>
      <c r="D8" s="36">
        <v>43963</v>
      </c>
      <c r="E8" s="36">
        <v>43964</v>
      </c>
      <c r="F8" s="36">
        <v>43965</v>
      </c>
      <c r="G8" s="36">
        <v>43966</v>
      </c>
      <c r="H8" s="36">
        <v>43967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37">
        <f t="array" ref="B10:H10">ДниИСемици+DATE(КалендарнаГодина,5,1)-WEEKDAY(DATE(КалендарнаГодина,5,1),(НачалоСедмица="Понеделник")+1)+22</f>
        <v>43968</v>
      </c>
      <c r="C10" s="37">
        <v>43969</v>
      </c>
      <c r="D10" s="37">
        <v>43970</v>
      </c>
      <c r="E10" s="37">
        <v>43971</v>
      </c>
      <c r="F10" s="37">
        <v>43972</v>
      </c>
      <c r="G10" s="37">
        <v>43973</v>
      </c>
      <c r="H10" s="37">
        <v>43974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36">
        <f t="array" ref="B12:H12">ДниИСемици+DATE(КалендарнаГодина,5,1)-WEEKDAY(DATE(КалендарнаГодина,5,1),(НачалоСедмица="Понеделник")+1)+29</f>
        <v>43975</v>
      </c>
      <c r="C12" s="36">
        <v>43976</v>
      </c>
      <c r="D12" s="36">
        <v>43977</v>
      </c>
      <c r="E12" s="36">
        <v>43978</v>
      </c>
      <c r="F12" s="36">
        <v>43979</v>
      </c>
      <c r="G12" s="36">
        <v>43980</v>
      </c>
      <c r="H12" s="36">
        <v>43981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37">
        <f t="array" ref="B14:C14">ДниИСемици+DATE(КалендарнаГодина,5,1)-WEEKDAY(DATE(КалендарнаГодина,5,1),(НачалоСедмица="Понеделник")+1)+36</f>
        <v>43982</v>
      </c>
      <c r="C14" s="37">
        <v>43983</v>
      </c>
      <c r="D14" s="45" t="s">
        <v>0</v>
      </c>
      <c r="E14" s="45"/>
      <c r="F14" s="45"/>
      <c r="G14" s="45"/>
      <c r="H14" s="46"/>
    </row>
    <row r="15" spans="2:9" s="10" customFormat="1" ht="56.1" customHeight="1" x14ac:dyDescent="0.3">
      <c r="B15" s="20"/>
      <c r="C15" s="20"/>
      <c r="D15" s="47"/>
      <c r="E15" s="47"/>
      <c r="F15" s="47"/>
      <c r="G15" s="47"/>
      <c r="H15" s="48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4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400-000001000000}"/>
    <dataValidation allowBlank="1" showInputMessage="1" showErrorMessage="1" prompt="Месечен календар за май" sqref="A1" xr:uid="{00000000-0002-0000-0400-000002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400-000003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400-000004000000}"/>
    <dataValidation allowBlank="1" showInputMessage="1" prompt="Въведете бележки за месеца в тази клетка" sqref="D15:H15" xr:uid="{00000000-0002-0000-0400-000005000000}"/>
    <dataValidation allowBlank="1" showInputMessage="1" prompt="Въведете бележки за месеца в клетката по-долу" sqref="D14:H14" xr:uid="{00000000-0002-0000-0400-000006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4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9" t="str">
        <f>"Юни "&amp;КалендарнаГодина</f>
        <v>Юни 2020</v>
      </c>
      <c r="C2" s="49"/>
      <c r="D2" s="49"/>
      <c r="E2" s="2"/>
      <c r="F2" s="2"/>
      <c r="G2" s="2"/>
      <c r="H2" s="3"/>
    </row>
    <row r="3" spans="2:9" s="8" customFormat="1" ht="24" customHeight="1" x14ac:dyDescent="0.3">
      <c r="B3" s="22" t="str">
        <f>НачалоСедмица</f>
        <v>Неделя</v>
      </c>
      <c r="C3" s="23" t="str">
        <f t="shared" ref="C3:H3" si="0">TEXT(C4,"dddd")</f>
        <v>понеделник</v>
      </c>
      <c r="D3" s="23" t="str">
        <f t="shared" si="0"/>
        <v>вторник</v>
      </c>
      <c r="E3" s="23" t="str">
        <f t="shared" si="0"/>
        <v>сряда</v>
      </c>
      <c r="F3" s="23" t="str">
        <f t="shared" si="0"/>
        <v>четвъртък</v>
      </c>
      <c r="G3" s="23" t="str">
        <f t="shared" si="0"/>
        <v>петък</v>
      </c>
      <c r="H3" s="24" t="str">
        <f t="shared" si="0"/>
        <v>събота</v>
      </c>
    </row>
    <row r="4" spans="2:9" s="4" customFormat="1" ht="24" customHeight="1" x14ac:dyDescent="0.3">
      <c r="B4" s="34">
        <f t="array" ref="B4:H4">ДниИСемици+DATE(КалендарнаГодина,6,1)-WEEKDAY(DATE(КалендарнаГодина,6,1),(НачалоСедмица="Понеделник")+1)+1</f>
        <v>43982</v>
      </c>
      <c r="C4" s="34">
        <v>43983</v>
      </c>
      <c r="D4" s="34">
        <v>43984</v>
      </c>
      <c r="E4" s="34">
        <v>43985</v>
      </c>
      <c r="F4" s="34">
        <v>43986</v>
      </c>
      <c r="G4" s="34">
        <v>43987</v>
      </c>
      <c r="H4" s="34">
        <v>43988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5">
        <f t="array" ref="B6:H6">ДниИСемици+DATE(КалендарнаГодина,6,1)-WEEKDAY(DATE(КалендарнаГодина,6,1),(НачалоСедмица="Понеделник")+1)+8</f>
        <v>43989</v>
      </c>
      <c r="C6" s="35">
        <v>43990</v>
      </c>
      <c r="D6" s="35">
        <v>43991</v>
      </c>
      <c r="E6" s="35">
        <v>43992</v>
      </c>
      <c r="F6" s="35">
        <v>43993</v>
      </c>
      <c r="G6" s="35">
        <v>43994</v>
      </c>
      <c r="H6" s="35">
        <v>43995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4">
        <f t="array" ref="B8:H8">ДниИСемици+DATE(КалендарнаГодина,6,1)-WEEKDAY(DATE(КалендарнаГодина,6,1),(НачалоСедмица="Понеделник")+1)+15</f>
        <v>43996</v>
      </c>
      <c r="C8" s="34">
        <v>43997</v>
      </c>
      <c r="D8" s="34">
        <v>43998</v>
      </c>
      <c r="E8" s="34">
        <v>43999</v>
      </c>
      <c r="F8" s="34">
        <v>44000</v>
      </c>
      <c r="G8" s="34">
        <v>44001</v>
      </c>
      <c r="H8" s="34">
        <v>44002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5">
        <f t="array" ref="B10:H10">ДниИСемици+DATE(КалендарнаГодина,6,1)-WEEKDAY(DATE(КалендарнаГодина,6,1),(НачалоСедмица="Понеделник")+1)+22</f>
        <v>44003</v>
      </c>
      <c r="C10" s="35">
        <v>44004</v>
      </c>
      <c r="D10" s="35">
        <v>44005</v>
      </c>
      <c r="E10" s="35">
        <v>44006</v>
      </c>
      <c r="F10" s="35">
        <v>44007</v>
      </c>
      <c r="G10" s="35">
        <v>44008</v>
      </c>
      <c r="H10" s="35">
        <v>44009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4">
        <f t="array" ref="B12:H12">ДниИСемици+DATE(КалендарнаГодина,6,1)-WEEKDAY(DATE(КалендарнаГодина,6,1),(НачалоСедмица="Понеделник")+1)+29</f>
        <v>44010</v>
      </c>
      <c r="C12" s="34">
        <v>44011</v>
      </c>
      <c r="D12" s="34">
        <v>44012</v>
      </c>
      <c r="E12" s="34">
        <v>44013</v>
      </c>
      <c r="F12" s="34">
        <v>44014</v>
      </c>
      <c r="G12" s="34">
        <v>44015</v>
      </c>
      <c r="H12" s="34">
        <v>44016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5">
        <f t="array" ref="B14:C14">ДниИСемици+DATE(КалендарнаГодина,6,1)-WEEKDAY(DATE(КалендарнаГодина,6,1),(НачалоСедмица="Понеделник")+1)+36</f>
        <v>44017</v>
      </c>
      <c r="C14" s="35">
        <v>44018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3">
      <c r="B15" s="25"/>
      <c r="C15" s="25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500-000000000000}"/>
    <dataValidation allowBlank="1" showInputMessage="1" showErrorMessage="1" prompt="Месечен календар за юни" sqref="A1" xr:uid="{00000000-0002-0000-0500-000001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500-000002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500-000003000000}"/>
    <dataValidation allowBlank="1" showInputMessage="1" prompt="Въведете бележки за месеца в клетката по-долу" sqref="D14:H14" xr:uid="{00000000-0002-0000-0500-000004000000}"/>
    <dataValidation allowBlank="1" showInputMessage="1" prompt="Въведете бележки за месеца в тази клетка" sqref="D15:H15" xr:uid="{00000000-0002-0000-05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5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5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9" t="str">
        <f>"Юли "&amp;КалендарнаГодина</f>
        <v>Юли 2020</v>
      </c>
      <c r="C2" s="49"/>
      <c r="D2" s="49"/>
      <c r="E2" s="2"/>
      <c r="F2" s="2"/>
      <c r="G2" s="2"/>
      <c r="H2" s="3"/>
    </row>
    <row r="3" spans="2:9" s="8" customFormat="1" ht="24" customHeight="1" x14ac:dyDescent="0.3">
      <c r="B3" s="22" t="str">
        <f>НачалоСедмица</f>
        <v>Неделя</v>
      </c>
      <c r="C3" s="23" t="str">
        <f t="shared" ref="C3:H3" si="0">TEXT(C4,"dddd")</f>
        <v>понеделник</v>
      </c>
      <c r="D3" s="23" t="str">
        <f t="shared" si="0"/>
        <v>вторник</v>
      </c>
      <c r="E3" s="23" t="str">
        <f t="shared" si="0"/>
        <v>сряда</v>
      </c>
      <c r="F3" s="23" t="str">
        <f t="shared" si="0"/>
        <v>четвъртък</v>
      </c>
      <c r="G3" s="23" t="str">
        <f t="shared" si="0"/>
        <v>петък</v>
      </c>
      <c r="H3" s="24" t="str">
        <f t="shared" si="0"/>
        <v>събота</v>
      </c>
    </row>
    <row r="4" spans="2:9" s="4" customFormat="1" ht="24" customHeight="1" x14ac:dyDescent="0.3">
      <c r="B4" s="34">
        <f t="array" ref="B4:H4">ДниИСемици+DATE(КалендарнаГодина,7,1)-WEEKDAY(DATE(КалендарнаГодина,7,1),(НачалоСедмица="Понеделник")+1)+1</f>
        <v>44010</v>
      </c>
      <c r="C4" s="34">
        <v>44011</v>
      </c>
      <c r="D4" s="34">
        <v>44012</v>
      </c>
      <c r="E4" s="34">
        <v>44013</v>
      </c>
      <c r="F4" s="34">
        <v>44014</v>
      </c>
      <c r="G4" s="34">
        <v>44015</v>
      </c>
      <c r="H4" s="34">
        <v>44016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5">
        <f t="array" ref="B6:H6">ДниИСемици+DATE(КалендарнаГодина,7,1)-WEEKDAY(DATE(КалендарнаГодина,7,1),(НачалоСедмица="Понеделник")+1)+8</f>
        <v>44017</v>
      </c>
      <c r="C6" s="35">
        <v>44018</v>
      </c>
      <c r="D6" s="35">
        <v>44019</v>
      </c>
      <c r="E6" s="35">
        <v>44020</v>
      </c>
      <c r="F6" s="35">
        <v>44021</v>
      </c>
      <c r="G6" s="35">
        <v>44022</v>
      </c>
      <c r="H6" s="35">
        <v>44023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4">
        <f t="array" ref="B8:H8">ДниИСемици+DATE(КалендарнаГодина,7,1)-WEEKDAY(DATE(КалендарнаГодина,7,1),(НачалоСедмица="Понеделник")+1)+15</f>
        <v>44024</v>
      </c>
      <c r="C8" s="34">
        <v>44025</v>
      </c>
      <c r="D8" s="34">
        <v>44026</v>
      </c>
      <c r="E8" s="34">
        <v>44027</v>
      </c>
      <c r="F8" s="34">
        <v>44028</v>
      </c>
      <c r="G8" s="34">
        <v>44029</v>
      </c>
      <c r="H8" s="34">
        <v>44030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5">
        <f t="array" ref="B10:H10">ДниИСемици+DATE(КалендарнаГодина,7,1)-WEEKDAY(DATE(КалендарнаГодина,7,1),(НачалоСедмица="Понеделник")+1)+22</f>
        <v>44031</v>
      </c>
      <c r="C10" s="35">
        <v>44032</v>
      </c>
      <c r="D10" s="35">
        <v>44033</v>
      </c>
      <c r="E10" s="35">
        <v>44034</v>
      </c>
      <c r="F10" s="35">
        <v>44035</v>
      </c>
      <c r="G10" s="35">
        <v>44036</v>
      </c>
      <c r="H10" s="35">
        <v>44037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4">
        <f t="array" ref="B12:H12">ДниИСемици+DATE(КалендарнаГодина,7,1)-WEEKDAY(DATE(КалендарнаГодина,7,1),(НачалоСедмица="Понеделник")+1)+29</f>
        <v>44038</v>
      </c>
      <c r="C12" s="34">
        <v>44039</v>
      </c>
      <c r="D12" s="34">
        <v>44040</v>
      </c>
      <c r="E12" s="34">
        <v>44041</v>
      </c>
      <c r="F12" s="34">
        <v>44042</v>
      </c>
      <c r="G12" s="34">
        <v>44043</v>
      </c>
      <c r="H12" s="34">
        <v>44044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5">
        <f t="array" ref="B14:C14">ДниИСемици+DATE(КалендарнаГодина,7,1)-WEEKDAY(DATE(КалендарнаГодина,7,1),(НачалоСедмица="Понеделник")+1)+36</f>
        <v>44045</v>
      </c>
      <c r="C14" s="35">
        <v>44046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3">
      <c r="B15" s="25"/>
      <c r="C15" s="25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600-000000000000}"/>
    <dataValidation allowBlank="1" showInputMessage="1" showErrorMessage="1" prompt="Месечен календар за юли" sqref="A1" xr:uid="{00000000-0002-0000-0600-000001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600-000002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600-000003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600-000004000000}"/>
    <dataValidation allowBlank="1" showInputMessage="1" prompt="Въведете бележки за месеца в тази клетка" sqref="D15:H15" xr:uid="{00000000-0002-0000-0600-000005000000}"/>
    <dataValidation allowBlank="1" showInputMessage="1" prompt="Въведете бележки за месеца в клетката по-долу" sqref="D14:H14" xr:uid="{00000000-0002-0000-0600-000006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6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9" t="str">
        <f>"Август "&amp;КалендарнаГодина</f>
        <v>Август 2020</v>
      </c>
      <c r="C2" s="49"/>
      <c r="D2" s="49"/>
      <c r="E2" s="2"/>
      <c r="F2" s="2"/>
      <c r="G2" s="2"/>
      <c r="H2" s="3"/>
    </row>
    <row r="3" spans="2:9" s="8" customFormat="1" ht="24" customHeight="1" x14ac:dyDescent="0.3">
      <c r="B3" s="22" t="str">
        <f>НачалоСедмица</f>
        <v>Неделя</v>
      </c>
      <c r="C3" s="23" t="str">
        <f t="shared" ref="C3:H3" si="0">TEXT(C4,"dddd")</f>
        <v>понеделник</v>
      </c>
      <c r="D3" s="23" t="str">
        <f t="shared" si="0"/>
        <v>вторник</v>
      </c>
      <c r="E3" s="23" t="str">
        <f t="shared" si="0"/>
        <v>сряда</v>
      </c>
      <c r="F3" s="23" t="str">
        <f t="shared" si="0"/>
        <v>четвъртък</v>
      </c>
      <c r="G3" s="23" t="str">
        <f t="shared" si="0"/>
        <v>петък</v>
      </c>
      <c r="H3" s="24" t="str">
        <f t="shared" si="0"/>
        <v>събота</v>
      </c>
    </row>
    <row r="4" spans="2:9" s="4" customFormat="1" ht="24" customHeight="1" x14ac:dyDescent="0.3">
      <c r="B4" s="34">
        <f t="array" ref="B4:H4">ДниИСемици+DATE(КалендарнаГодина,8,1)-WEEKDAY(DATE(КалендарнаГодина,8,1),(НачалоСедмица="Понеделник")+1)+1</f>
        <v>44038</v>
      </c>
      <c r="C4" s="34">
        <v>44039</v>
      </c>
      <c r="D4" s="34">
        <v>44040</v>
      </c>
      <c r="E4" s="34">
        <v>44041</v>
      </c>
      <c r="F4" s="34">
        <v>44042</v>
      </c>
      <c r="G4" s="34">
        <v>44043</v>
      </c>
      <c r="H4" s="34">
        <v>44044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5">
        <f t="array" ref="B6:H6">ДниИСемици+DATE(КалендарнаГодина,8,1)-WEEKDAY(DATE(КалендарнаГодина,8,1),(НачалоСедмица="Понеделник")+1)+8</f>
        <v>44045</v>
      </c>
      <c r="C6" s="35">
        <v>44046</v>
      </c>
      <c r="D6" s="35">
        <v>44047</v>
      </c>
      <c r="E6" s="35">
        <v>44048</v>
      </c>
      <c r="F6" s="35">
        <v>44049</v>
      </c>
      <c r="G6" s="35">
        <v>44050</v>
      </c>
      <c r="H6" s="35">
        <v>44051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4">
        <f t="array" ref="B8:H8">ДниИСемици+DATE(КалендарнаГодина,8,1)-WEEKDAY(DATE(КалендарнаГодина,8,1),(НачалоСедмица="Понеделник")+1)+15</f>
        <v>44052</v>
      </c>
      <c r="C8" s="34">
        <v>44053</v>
      </c>
      <c r="D8" s="34">
        <v>44054</v>
      </c>
      <c r="E8" s="34">
        <v>44055</v>
      </c>
      <c r="F8" s="34">
        <v>44056</v>
      </c>
      <c r="G8" s="34">
        <v>44057</v>
      </c>
      <c r="H8" s="34">
        <v>44058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5">
        <f t="array" ref="B10:H10">ДниИСемици+DATE(КалендарнаГодина,8,1)-WEEKDAY(DATE(КалендарнаГодина,8,1),(НачалоСедмица="Понеделник")+1)+22</f>
        <v>44059</v>
      </c>
      <c r="C10" s="35">
        <v>44060</v>
      </c>
      <c r="D10" s="35">
        <v>44061</v>
      </c>
      <c r="E10" s="35">
        <v>44062</v>
      </c>
      <c r="F10" s="35">
        <v>44063</v>
      </c>
      <c r="G10" s="35">
        <v>44064</v>
      </c>
      <c r="H10" s="35">
        <v>44065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4">
        <f t="array" ref="B12:H12">ДниИСемици+DATE(КалендарнаГодина,8,1)-WEEKDAY(DATE(КалендарнаГодина,8,1),(НачалоСедмица="Понеделник")+1)+29</f>
        <v>44066</v>
      </c>
      <c r="C12" s="34">
        <v>44067</v>
      </c>
      <c r="D12" s="34">
        <v>44068</v>
      </c>
      <c r="E12" s="34">
        <v>44069</v>
      </c>
      <c r="F12" s="34">
        <v>44070</v>
      </c>
      <c r="G12" s="34">
        <v>44071</v>
      </c>
      <c r="H12" s="34">
        <v>44072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5">
        <f t="array" ref="B14:C14">ДниИСемици+DATE(КалендарнаГодина,8,1)-WEEKDAY(DATE(КалендарнаГодина,8,1),(НачалоСедмица="Понеделник")+1)+36</f>
        <v>44073</v>
      </c>
      <c r="C14" s="35">
        <v>44074</v>
      </c>
      <c r="D14" s="50" t="s">
        <v>0</v>
      </c>
      <c r="E14" s="50"/>
      <c r="F14" s="50"/>
      <c r="G14" s="50"/>
      <c r="H14" s="51"/>
    </row>
    <row r="15" spans="2:9" s="10" customFormat="1" ht="56.1" customHeight="1" x14ac:dyDescent="0.3">
      <c r="B15" s="25"/>
      <c r="C15" s="25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disablePrompts="1" count="8">
    <dataValidation allowBlank="1" showInputMessage="1" showErrorMessage="1" prompt="Автоматично определен ден от седмицата." sqref="C3:H3" xr:uid="{00000000-0002-0000-07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700-000001000000}"/>
    <dataValidation allowBlank="1" showInputMessage="1" showErrorMessage="1" prompt="Месечен календар за август" sqref="A1" xr:uid="{00000000-0002-0000-0700-000002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700-000003000000}"/>
    <dataValidation allowBlank="1" showInputMessage="1" prompt="Въведете бележки за месеца в клетката по-долу" sqref="D14:H14" xr:uid="{00000000-0002-0000-0700-000004000000}"/>
    <dataValidation allowBlank="1" showInputMessage="1" prompt="Въведете бележки за месеца в тази клетка" sqref="D15:H15" xr:uid="{00000000-0002-0000-0700-000005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700-000006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7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4" t="str">
        <f>"Септември "&amp;КалендарнаГодина</f>
        <v>Септември 2020</v>
      </c>
      <c r="C2" s="54"/>
      <c r="D2" s="54"/>
      <c r="E2" s="2"/>
      <c r="F2" s="2"/>
      <c r="G2" s="2"/>
      <c r="H2" s="3"/>
    </row>
    <row r="3" spans="2:9" s="8" customFormat="1" ht="24" customHeight="1" x14ac:dyDescent="0.3">
      <c r="B3" s="14" t="str">
        <f>НачалоСедмица</f>
        <v>Неделя</v>
      </c>
      <c r="C3" s="15" t="str">
        <f t="shared" ref="C3:H3" si="0">TEXT(C4,"dddd")</f>
        <v>понеделник</v>
      </c>
      <c r="D3" s="15" t="str">
        <f t="shared" si="0"/>
        <v>вторник</v>
      </c>
      <c r="E3" s="15" t="str">
        <f t="shared" si="0"/>
        <v>сряда</v>
      </c>
      <c r="F3" s="15" t="str">
        <f t="shared" si="0"/>
        <v>четвъртък</v>
      </c>
      <c r="G3" s="15" t="str">
        <f t="shared" si="0"/>
        <v>петък</v>
      </c>
      <c r="H3" s="16" t="str">
        <f t="shared" si="0"/>
        <v>събота</v>
      </c>
    </row>
    <row r="4" spans="2:9" s="4" customFormat="1" ht="24" customHeight="1" x14ac:dyDescent="0.3">
      <c r="B4" s="32">
        <f t="array" ref="B4:H4">ДниИСемици+DATE(КалендарнаГодина,9,1)-WEEKDAY(DATE(КалендарнаГодина,9,1),(НачалоСедмица="Понеделник")+1)+1</f>
        <v>44073</v>
      </c>
      <c r="C4" s="32">
        <v>44074</v>
      </c>
      <c r="D4" s="32">
        <v>44075</v>
      </c>
      <c r="E4" s="32">
        <v>44076</v>
      </c>
      <c r="F4" s="32">
        <v>44077</v>
      </c>
      <c r="G4" s="32">
        <v>44078</v>
      </c>
      <c r="H4" s="32">
        <v>44079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3">
        <f t="array" ref="B6:H6">ДниИСемици+DATE(КалендарнаГодина,9,1)-WEEKDAY(DATE(КалендарнаГодина,9,1),(НачалоСедмица="Понеделник")+1)+8</f>
        <v>44080</v>
      </c>
      <c r="C6" s="33">
        <v>44081</v>
      </c>
      <c r="D6" s="33">
        <v>44082</v>
      </c>
      <c r="E6" s="33">
        <v>44083</v>
      </c>
      <c r="F6" s="33">
        <v>44084</v>
      </c>
      <c r="G6" s="33">
        <v>44085</v>
      </c>
      <c r="H6" s="33">
        <v>44086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2">
        <f t="array" ref="B8:H8">ДниИСемици+DATE(КалендарнаГодина,9,1)-WEEKDAY(DATE(КалендарнаГодина,9,1),(НачалоСедмица="Понеделник")+1)+15</f>
        <v>44087</v>
      </c>
      <c r="C8" s="32">
        <v>44088</v>
      </c>
      <c r="D8" s="32">
        <v>44089</v>
      </c>
      <c r="E8" s="32">
        <v>44090</v>
      </c>
      <c r="F8" s="32">
        <v>44091</v>
      </c>
      <c r="G8" s="32">
        <v>44092</v>
      </c>
      <c r="H8" s="32">
        <v>44093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3">
        <f t="array" ref="B10:H10">ДниИСемици+DATE(КалендарнаГодина,9,1)-WEEKDAY(DATE(КалендарнаГодина,9,1),(НачалоСедмица="Понеделник")+1)+22</f>
        <v>44094</v>
      </c>
      <c r="C10" s="33">
        <v>44095</v>
      </c>
      <c r="D10" s="33">
        <v>44096</v>
      </c>
      <c r="E10" s="33">
        <v>44097</v>
      </c>
      <c r="F10" s="33">
        <v>44098</v>
      </c>
      <c r="G10" s="33">
        <v>44099</v>
      </c>
      <c r="H10" s="33">
        <v>44100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2">
        <f t="array" ref="B12:H12">ДниИСемици+DATE(КалендарнаГодина,9,1)-WEEKDAY(DATE(КалендарнаГодина,9,1),(НачалоСедмица="Понеделник")+1)+29</f>
        <v>44101</v>
      </c>
      <c r="C12" s="32">
        <v>44102</v>
      </c>
      <c r="D12" s="32">
        <v>44103</v>
      </c>
      <c r="E12" s="32">
        <v>44104</v>
      </c>
      <c r="F12" s="32">
        <v>44105</v>
      </c>
      <c r="G12" s="32">
        <v>44106</v>
      </c>
      <c r="H12" s="32">
        <v>44107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3">
        <f t="array" ref="B14:C14">ДниИСемици+DATE(КалендарнаГодина,9,1)-WEEKDAY(DATE(КалендарнаГодина,9,1),(НачалоСедмица="Понеделник")+1)+36</f>
        <v>44108</v>
      </c>
      <c r="C14" s="33">
        <v>44109</v>
      </c>
      <c r="D14" s="55" t="s">
        <v>0</v>
      </c>
      <c r="E14" s="55"/>
      <c r="F14" s="55"/>
      <c r="G14" s="55"/>
      <c r="H14" s="56"/>
    </row>
    <row r="15" spans="2:9" s="10" customFormat="1" ht="56.1" customHeight="1" x14ac:dyDescent="0.3">
      <c r="B15" s="27"/>
      <c r="C15" s="27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Автоматично определен ден от седмицата." sqref="C3:H3" xr:uid="{00000000-0002-0000-0800-000000000000}"/>
    <dataValidation allowBlank="1" showInputMessage="1" showErrorMessage="1" prompt="Годината в тази клетка се актуализира автоматично на базата на годината, въведена в работния лист януари. Календарът по-долу съдържа дати за предходния и следващия месец с по-светъл цвят на шрифта" sqref="B2:D2" xr:uid="{00000000-0002-0000-0800-000001000000}"/>
    <dataValidation allowBlank="1" showInputMessage="1" showErrorMessage="1" prompt="Месечен календар за септември" sqref="A1" xr:uid="{00000000-0002-0000-0800-000002000000}"/>
    <dataValidation allowBlank="1" showInputMessage="1" showErrorMessage="1" prompt="Този ред и редове 6, 8, 10, 12 и 14 съдържат календарни дни от седмицата. Ако тази клетка не съдържа числото 1, то това е ден от предишния месец. Въведете бележки в клетка D15." sqref="B4" xr:uid="{00000000-0002-0000-0800-000003000000}"/>
    <dataValidation allowBlank="1" showInputMessage="1" showErrorMessage="1" prompt="Този ред и редове 7, 9, 11, 13 и 15 са клетки за въвеждане на бележки за деня, свързани с деня от календара в клетката отгоре." sqref="B5" xr:uid="{00000000-0002-0000-0800-000004000000}"/>
    <dataValidation allowBlank="1" showInputMessage="1" prompt="Въведете бележки за месеца в тази клетка" sqref="D15:H15" xr:uid="{00000000-0002-0000-0800-000005000000}"/>
    <dataValidation allowBlank="1" showInputMessage="1" prompt="Въведете бележки за месеца в клетката по-долу" sqref="D14:H14" xr:uid="{00000000-0002-0000-0800-000006000000}"/>
    <dataValidation allowBlank="1" showInputMessage="1" showErrorMessage="1" prompt="Този ред съдържа имената на дни от седмицата за този календар. Тази клетка съдържа началния ден на седмицата. За да промените началния ден, изберете нов ден от седмицата в клетка L5 в работния лист за януари." sqref="B3" xr:uid="{00000000-0002-0000-08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Работни листове</vt:lpstr>
      </vt:variant>
      <vt:variant>
        <vt:i4>12</vt:i4>
      </vt:variant>
      <vt:variant>
        <vt:lpstr>Наименувани диапазони</vt:lpstr>
      </vt:variant>
      <vt:variant>
        <vt:i4>39</vt:i4>
      </vt:variant>
    </vt:vector>
  </HeadingPairs>
  <TitlesOfParts>
    <vt:vector size="51" baseType="lpstr">
      <vt:lpstr>Януари</vt:lpstr>
      <vt:lpstr>Февруари</vt:lpstr>
      <vt:lpstr>Март</vt:lpstr>
      <vt:lpstr>Април</vt:lpstr>
      <vt:lpstr>Май</vt:lpstr>
      <vt:lpstr>Юни</vt:lpstr>
      <vt:lpstr>Юли</vt:lpstr>
      <vt:lpstr>Август</vt:lpstr>
      <vt:lpstr>Септември</vt:lpstr>
      <vt:lpstr>Октомври</vt:lpstr>
      <vt:lpstr>Ноември</vt:lpstr>
      <vt:lpstr>Декември</vt:lpstr>
      <vt:lpstr>ЗаглавиеРедОбласт1..K3</vt:lpstr>
      <vt:lpstr>КалендарнаГодина</vt:lpstr>
      <vt:lpstr>НачалоСедмица</vt:lpstr>
      <vt:lpstr>Август!Област_печат</vt:lpstr>
      <vt:lpstr>Април!Област_печат</vt:lpstr>
      <vt:lpstr>Декември!Област_печат</vt:lpstr>
      <vt:lpstr>Май!Област_печат</vt:lpstr>
      <vt:lpstr>Март!Област_печат</vt:lpstr>
      <vt:lpstr>Ноември!Област_печат</vt:lpstr>
      <vt:lpstr>Октомври!Област_печат</vt:lpstr>
      <vt:lpstr>Септември!Област_печат</vt:lpstr>
      <vt:lpstr>Февруари!Област_печат</vt:lpstr>
      <vt:lpstr>Юли!Област_печат</vt:lpstr>
      <vt:lpstr>Юни!Област_печат</vt:lpstr>
      <vt:lpstr>Януари!Област_печат</vt:lpstr>
      <vt:lpstr>РегионЗаглавиеКолона1..H12.1</vt:lpstr>
      <vt:lpstr>РегионЗаглавиеКолона1..H12.10</vt:lpstr>
      <vt:lpstr>РегионЗаглавиеКолона1..H12.11</vt:lpstr>
      <vt:lpstr>РегионЗаглавиеКолона1..H12.12</vt:lpstr>
      <vt:lpstr>РегионЗаглавиеКолона1..H12.2</vt:lpstr>
      <vt:lpstr>РегионЗаглавиеКолона1..H12.3</vt:lpstr>
      <vt:lpstr>РегионЗаглавиеКолона1..H12.4</vt:lpstr>
      <vt:lpstr>РегионЗаглавиеКолона1..H12.5</vt:lpstr>
      <vt:lpstr>РегионЗаглавиеКолона1..H12.6</vt:lpstr>
      <vt:lpstr>РегионЗаглавиеКолона1..H12.7</vt:lpstr>
      <vt:lpstr>РегионЗаглавиеКолона1..H12.8</vt:lpstr>
      <vt:lpstr>РегионЗаглавиеКолона1..H12.9</vt:lpstr>
      <vt:lpstr>РегионЗаглавиеКолона2..C14.1</vt:lpstr>
      <vt:lpstr>РегионЗаглавиеКолона2..C14.10</vt:lpstr>
      <vt:lpstr>РегионЗаглавиеКолона2..C14.11</vt:lpstr>
      <vt:lpstr>РегионЗаглавиеКолона2..C14.12</vt:lpstr>
      <vt:lpstr>РегионЗаглавиеКолона2..C14.2</vt:lpstr>
      <vt:lpstr>РегионЗаглавиеКолона2..C14.3</vt:lpstr>
      <vt:lpstr>РегионЗаглавиеКолона2..C14.4</vt:lpstr>
      <vt:lpstr>РегионЗаглавиеКолона2..C14.5</vt:lpstr>
      <vt:lpstr>РегионЗаглавиеКолона2..C14.6</vt:lpstr>
      <vt:lpstr>РегионЗаглавиеКолона2..C14.7</vt:lpstr>
      <vt:lpstr>РегионЗаглавиеКолона2..C14.8</vt:lpstr>
      <vt:lpstr>РегионЗаглавиеКолона2..C14.9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2020-02-17T09:25:42Z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