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3035"/>
  </bookViews>
  <sheets>
    <sheet name="Регистър пропътувано разстояние" sheetId="3" r:id="rId1"/>
    <sheet name="Данни в регистрационния файл" sheetId="1" r:id="rId2"/>
    <sheet name="изчисления" sheetId="2" state="hidden" r:id="rId3"/>
  </sheets>
  <definedNames>
    <definedName name="Втораос">изчисления!$M$8</definedName>
    <definedName name="Възстановяваненакилометър">'Регистър пропътувано разстояние'!$C$26</definedName>
    <definedName name="Датинапътуването">OFFSET(изчисления!$G$10,,,диапазон)</definedName>
    <definedName name="диапазон">Крайнапериода-Началонапериода+1</definedName>
    <definedName name="Изборнавтораос">изчисления!$M$7</definedName>
    <definedName name="километри">IF(AND('Данни в регистрационния файл'!$B1&gt;0,'Данни в регистрационния файл'!$D1=""),километриотпоследното_зареждане,IF('Данни в регистрационния файл'!$D1="","",IF('Данни в регистрационния файл'!$C1="Пътуване",IF('Данни в регистрационния файл'!$F1=0,0,'Данни в регистрационния файл'!$F1-'Данни в регистрационния файл'!$D1),километриотпоследнотозареждане)))</definedName>
    <definedName name="Километринапътуването">OFFSET(изчисления!$H$10,,,диапазон)</definedName>
    <definedName name="километриотпоследното_зареждане">IF(ROW()=ROW(данни[]),MAX('Данни в регистрационния файл'!$D1048576,'Данни в регистрационния файл'!$F1048576)-Одометърначалногориво,MAX('Данни в регистрационния файл'!$D1048576,'Данни в регистрационния файл'!$F1048576)-LOOKUP(2,1/('Данни в регистрационния файл'!$C$6:$C1048576="Гориво"),'Данни в регистрационния файл'!$D$6:$D1048576))</definedName>
    <definedName name="километриотпоследнотозареждане">IF(ROW()=ROW(данни[]),'Данни в регистрационния файл'!$D1-Одометърначалногориво,'Данни в регистрационния файл'!$D1-IFERROR(LOOKUP(2,1/('Данни в регистрационния файл'!$C$6:$C1048576="Гориво"),'Данни в регистрационния файл'!$D$6:$D1048576),Одометърначалногориво))</definedName>
    <definedName name="Крайнапериода">'Регистър пропътувано разстояние'!$E$17</definedName>
    <definedName name="Началонапериода">'Регистър пропътувано разстояние'!$C$17</definedName>
    <definedName name="_xlnm.Print_Area" localSheetId="0">'Регистър пропътувано разстояние'!$A$1:$M$32</definedName>
    <definedName name="Общозавъзстановяване">изчисления!$D$11</definedName>
    <definedName name="Одометърначалногориво">'Регистър пропътувано разстояние'!$E$26</definedName>
    <definedName name="Отчетеникилометризавъзстановяване">изчисления!$D$10</definedName>
    <definedName name="Печатни_заглавия" localSheetId="1">'Данни в регистрационния файл'!$5:$5</definedName>
    <definedName name="Сериягориво">OFFSET(изчисления!$I$10,,Втораос="Разход на гориво",диапазон)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J12" i="2"/>
  <c r="H14" i="2"/>
  <c r="I14" i="2"/>
  <c r="J14" i="2"/>
  <c r="H15" i="2"/>
  <c r="I15" i="2"/>
  <c r="J15" i="2"/>
  <c r="I16" i="2"/>
  <c r="J16" i="2"/>
  <c r="H17" i="2"/>
  <c r="I17" i="2"/>
  <c r="J17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J10" i="2"/>
  <c r="I10" i="2"/>
  <c r="M11" i="1" l="1"/>
  <c r="L6" i="1"/>
  <c r="M6" i="1" s="1"/>
  <c r="L7" i="1"/>
  <c r="M7" i="1" s="1"/>
  <c r="L8" i="1"/>
  <c r="M8" i="1" s="1"/>
  <c r="L9" i="1"/>
  <c r="M9" i="1" s="1"/>
  <c r="L11" i="1"/>
  <c r="L12" i="1"/>
  <c r="M12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M8" i="2" l="1"/>
  <c r="I6" i="2" s="1"/>
  <c r="G10" i="2" l="1"/>
  <c r="K19" i="1"/>
  <c r="K18" i="1"/>
  <c r="H18" i="2" s="1"/>
  <c r="K17" i="1"/>
  <c r="K16" i="1"/>
  <c r="H16" i="2" s="1"/>
  <c r="K15" i="1"/>
  <c r="K14" i="1"/>
  <c r="H13" i="2" s="1"/>
  <c r="K13" i="1"/>
  <c r="L13" i="1" s="1"/>
  <c r="K12" i="1"/>
  <c r="H12" i="2" s="1"/>
  <c r="K11" i="1"/>
  <c r="K10" i="1"/>
  <c r="L10" i="1" s="1"/>
  <c r="K9" i="1"/>
  <c r="H11" i="2" s="1"/>
  <c r="K8" i="1"/>
  <c r="K7" i="1"/>
  <c r="K6" i="1"/>
  <c r="H10" i="2" s="1"/>
  <c r="D10" i="2" l="1"/>
  <c r="D11" i="2" s="1"/>
  <c r="M13" i="1"/>
  <c r="J13" i="2" s="1"/>
  <c r="I13" i="2"/>
  <c r="M10" i="1"/>
  <c r="J11" i="2" s="1"/>
  <c r="I11" i="2"/>
  <c r="G11" i="2"/>
  <c r="G12" i="2" s="1"/>
  <c r="G13" i="2" l="1"/>
  <c r="G14" i="2" l="1"/>
  <c r="G15" i="2" l="1"/>
  <c r="G16" i="2" l="1"/>
  <c r="G17" i="2" l="1"/>
  <c r="G18" i="2" l="1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</calcChain>
</file>

<file path=xl/sharedStrings.xml><?xml version="1.0" encoding="utf-8"?>
<sst xmlns="http://schemas.openxmlformats.org/spreadsheetml/2006/main" count="99" uniqueCount="43">
  <si>
    <t>Гориво</t>
  </si>
  <si>
    <t>ул Т. Каблешков – Солунска</t>
  </si>
  <si>
    <t>''л/100 км''</t>
  </si>
  <si>
    <t>Пътуване</t>
  </si>
  <si>
    <t>Офис</t>
  </si>
  <si>
    <t>Перник</t>
  </si>
  <si>
    <t>?/км</t>
  </si>
  <si>
    <t>Colo Vineyard</t>
  </si>
  <si>
    <t>Shell</t>
  </si>
  <si>
    <t xml:space="preserve">Втора ос: </t>
  </si>
  <si>
    <t>Да</t>
  </si>
  <si>
    <t xml:space="preserve">Общо за командировката: </t>
  </si>
  <si>
    <t>*** Този лист трябва да остане скрит ***</t>
  </si>
  <si>
    <t xml:space="preserve">Отчетени към командировката километри: </t>
  </si>
  <si>
    <t>Търговище</t>
  </si>
  <si>
    <t>Враца</t>
  </si>
  <si>
    <t>Вкъщи</t>
  </si>
  <si>
    <t>Не</t>
  </si>
  <si>
    <t/>
  </si>
  <si>
    <t>Пропътувано разстояние</t>
  </si>
  <si>
    <t>КОМАНДИРОВЪЧНИ</t>
  </si>
  <si>
    <t>КИЛОМЕТРИ</t>
  </si>
  <si>
    <t>ОБЩО</t>
  </si>
  <si>
    <t>КОМАНДИРОВКА</t>
  </si>
  <si>
    <t>ПЕРИОД</t>
  </si>
  <si>
    <t>НАЧАЛО</t>
  </si>
  <si>
    <t>КРАЙ</t>
  </si>
  <si>
    <t>ПРЕДИШНО ГОРИВО</t>
  </si>
  <si>
    <t>ОДОМЕТЪР</t>
  </si>
  <si>
    <t>ДАТА</t>
  </si>
  <si>
    <t>ДЕЙНОСТ</t>
  </si>
  <si>
    <t>ОДОМ. 1</t>
  </si>
  <si>
    <t>МЕСТОПОЛОЖЕНИЕ</t>
  </si>
  <si>
    <t>ОДОМ. 2</t>
  </si>
  <si>
    <t>КОМАНДИРОВКА</t>
  </si>
  <si>
    <t>ЛИТРИ</t>
  </si>
  <si>
    <t>РАЗХОДИ</t>
  </si>
  <si>
    <t>¢/км</t>
  </si>
  <si>
    <t>ЗАБЕЛЕЖКИ</t>
  </si>
  <si>
    <t>РЕГИСТЪР ЗА ПРОПЪТУВАНО РАЗСТОЯНИЕ</t>
  </si>
  <si>
    <t xml:space="preserve"> </t>
  </si>
  <si>
    <t>Ул. Череша</t>
  </si>
  <si>
    <t xml:space="preserve">МЕСТОПОЛОЖЕНИЕ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</si>
</sst>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#,##0.00\ &quot;лв.&quot;"/>
    <numFmt numFmtId="168" formatCode="d/m/yy"/>
  </numFmts>
  <fonts count="10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2"/>
      <color theme="0"/>
      <name val="Impact"/>
      <family val="2"/>
      <scheme val="major"/>
    </font>
    <font>
      <b/>
      <sz val="11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ck">
        <color theme="4"/>
      </left>
      <right/>
      <top style="thin">
        <color theme="1"/>
      </top>
      <bottom/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7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6" fillId="5" borderId="0" xfId="7" applyFont="1" applyAlignment="1">
      <alignment vertical="center" wrapText="1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3" fontId="0" fillId="4" borderId="0" xfId="0" applyNumberFormat="1">
      <alignment horizontal="left" vertical="center" indent="1"/>
    </xf>
    <xf numFmtId="0" fontId="9" fillId="4" borderId="0" xfId="0" applyFont="1" applyBorder="1">
      <alignment horizontal="left" vertical="center" indent="1"/>
    </xf>
    <xf numFmtId="0" fontId="9" fillId="4" borderId="3" xfId="0" applyFont="1" applyBorder="1">
      <alignment horizontal="left" vertical="center" indent="1"/>
    </xf>
    <xf numFmtId="14" fontId="0" fillId="4" borderId="4" xfId="0" applyNumberFormat="1" applyBorder="1">
      <alignment horizontal="left" vertical="center" indent="1"/>
    </xf>
    <xf numFmtId="0" fontId="0" fillId="4" borderId="5" xfId="0" applyFont="1" applyBorder="1">
      <alignment horizontal="left" vertical="center" indent="1"/>
    </xf>
    <xf numFmtId="3" fontId="0" fillId="4" borderId="5" xfId="8" applyNumberFormat="1" applyFont="1" applyBorder="1">
      <alignment horizontal="left" vertical="center" indent="1"/>
    </xf>
    <xf numFmtId="2" fontId="0" fillId="4" borderId="5" xfId="0" applyNumberFormat="1" applyFont="1" applyBorder="1">
      <alignment horizontal="left" vertical="center" indent="1"/>
    </xf>
    <xf numFmtId="0" fontId="0" fillId="6" borderId="5" xfId="4" applyNumberFormat="1" applyFont="1" applyFill="1" applyBorder="1" applyAlignment="1">
      <alignment horizontal="left" vertical="center" indent="1"/>
    </xf>
    <xf numFmtId="165" fontId="0" fillId="6" borderId="5" xfId="4" applyNumberFormat="1" applyFont="1" applyFill="1" applyBorder="1" applyAlignment="1">
      <alignment horizontal="left" vertical="center" indent="1"/>
    </xf>
    <xf numFmtId="14" fontId="0" fillId="4" borderId="4" xfId="3" applyNumberFormat="1" applyFont="1" applyFill="1" applyBorder="1" applyAlignment="1">
      <alignment horizontal="left" vertical="center" indent="1"/>
    </xf>
    <xf numFmtId="167" fontId="3" fillId="2" borderId="1" xfId="1" applyNumberFormat="1" applyFont="1" applyFill="1" applyBorder="1" applyAlignment="1">
      <alignment horizontal="left" indent="1"/>
    </xf>
    <xf numFmtId="168" fontId="5" fillId="7" borderId="0" xfId="3" applyNumberFormat="1" applyFont="1" applyFill="1">
      <alignment horizontal="left"/>
    </xf>
    <xf numFmtId="167" fontId="0" fillId="4" borderId="5" xfId="1" applyNumberFormat="1" applyFont="1" applyFill="1" applyBorder="1" applyAlignment="1">
      <alignment horizontal="left" vertical="center" indent="1"/>
    </xf>
    <xf numFmtId="168" fontId="7" fillId="4" borderId="0" xfId="3" applyNumberFormat="1" applyFont="1" applyFill="1" applyAlignment="1">
      <alignment horizontal="center" vertical="center"/>
    </xf>
    <xf numFmtId="0" fontId="8" fillId="4" borderId="0" xfId="5" applyFont="1" applyFill="1" applyAlignment="1">
      <alignment horizontal="center" vertical="center" wrapText="1"/>
    </xf>
  </cellXfs>
  <cellStyles count="9">
    <cellStyle name="Calculated" xfId="4"/>
    <cellStyle name="Cents" xfId="2"/>
    <cellStyle name="Date 2" xfId="3"/>
    <cellStyle name="Miles" xfId="8"/>
    <cellStyle name="Top Rule" xfId="7"/>
    <cellStyle name="Валута [0]" xfId="1" builtinId="7" customBuiltin="1"/>
    <cellStyle name="Вход" xfId="6" builtinId="20" customBuiltin="1"/>
    <cellStyle name="Заглавие" xfId="5" builtinId="15" customBuiltin="1"/>
    <cellStyle name="Нормален" xfId="0" builtinId="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7" formatCode="#,##0.00\ &quot;лв.&quot;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 outline="0">
        <left style="thick">
          <color theme="4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2" formatCode="0.00"/>
      <border diagonalUp="0" diagonalDown="0" outline="0">
        <left style="thick">
          <color theme="4"/>
        </left>
        <right style="thick">
          <color theme="4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9" formatCode="d/m/yyyy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изчисления!$H$9</c:f>
              <c:strCache>
                <c:ptCount val="1"/>
                <c:pt idx="0">
                  <c:v>Пропътувано разстояние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[0]!Датинапътуването</c:f>
              <c:numCache>
                <c:formatCode>d/m/yy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[0]!Километринапътуването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31568"/>
        <c:axId val="135335232"/>
      </c:lineChart>
      <c:lineChart>
        <c:grouping val="standard"/>
        <c:varyColors val="0"/>
        <c:ser>
          <c:idx val="1"/>
          <c:order val="1"/>
          <c:tx>
            <c:strRef>
              <c:f>изчисления!$I$6</c:f>
              <c:strCache>
                <c:ptCount val="1"/>
                <c:pt idx="0">
                  <c:v>?/км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[0]!Сериягориво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23352"/>
        <c:axId val="134822968"/>
      </c:lineChart>
      <c:dateAx>
        <c:axId val="134831568"/>
        <c:scaling>
          <c:orientation val="minMax"/>
        </c:scaling>
        <c:delete val="0"/>
        <c:axPos val="b"/>
        <c:numFmt formatCode="d/m/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35335232"/>
        <c:crosses val="autoZero"/>
        <c:auto val="1"/>
        <c:lblOffset val="100"/>
        <c:baseTimeUnit val="days"/>
      </c:dateAx>
      <c:valAx>
        <c:axId val="1353352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34831568"/>
        <c:crosses val="autoZero"/>
        <c:crossBetween val="between"/>
      </c:valAx>
      <c:valAx>
        <c:axId val="1348229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34823352"/>
        <c:crosses val="max"/>
        <c:crossBetween val="between"/>
      </c:valAx>
      <c:catAx>
        <c:axId val="134823352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134822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</c:legendEntry>
      <c:layout>
        <c:manualLayout>
          <c:xMode val="edge"/>
          <c:yMode val="edge"/>
          <c:x val="0.53930714305873051"/>
          <c:y val="2.7777397390543572E-2"/>
          <c:w val="0.41444867778624445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Изборнавтораос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44;&#1072;&#1085;&#1085;&#1080; &#1074; &#1088;&#1077;&#1075;&#1080;&#1089;&#1090;&#1088;&#1072;&#1094;&#1080;&#1086;&#1085;&#1085;&#1080;&#1103; &#1092;&#1072;&#1081;&#1083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7;&#1075;&#1080;&#1089;&#1090;&#1098;&#1088; &#1087;&#1088;&#1086;&#1087;&#1098;&#1090;&#1091;&#1074;&#1072;&#1085;&#1086; &#1088;&#1072;&#1079;&#1089;&#1090;&#1086;&#1103;&#1085;&#1080;&#107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Диаграма за пропътувано разстояние" descr="Изчертава пропътуваните километри в избраната времева рамка. Изчертава също точките ''л/100 км'' или ''Разход на гориво''." title="Диаграма за пропътувано разстояние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1381123</xdr:colOff>
      <xdr:row>4</xdr:row>
      <xdr:rowOff>152400</xdr:rowOff>
    </xdr:from>
    <xdr:to>
      <xdr:col>6</xdr:col>
      <xdr:colOff>269081</xdr:colOff>
      <xdr:row>5</xdr:row>
      <xdr:rowOff>152400</xdr:rowOff>
    </xdr:to>
    <xdr:grpSp>
      <xdr:nvGrpSpPr>
        <xdr:cNvPr id="4" name="Бутон за избор ''л/100 км''" descr="&quot;&quot;" title="Бутон за избор ''л/100 км''"/>
        <xdr:cNvGrpSpPr/>
      </xdr:nvGrpSpPr>
      <xdr:grpSpPr>
        <a:xfrm>
          <a:off x="5153023" y="1504950"/>
          <a:ext cx="888208" cy="209550"/>
          <a:chOff x="5019672" y="1409702"/>
          <a:chExt cx="1214265" cy="219073"/>
        </a:xfrm>
      </xdr:grpSpPr>
      <xdr:sp macro="" textlink="">
        <xdr:nvSpPr>
          <xdr:cNvPr id="20" name="Етикет ''л/100 км''"/>
          <xdr:cNvSpPr txBox="1"/>
        </xdr:nvSpPr>
        <xdr:spPr>
          <a:xfrm>
            <a:off x="5317435" y="1428750"/>
            <a:ext cx="916502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''л/100 км''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Бутон ''л/100 км''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2" y="1409702"/>
                <a:ext cx="121100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390526</xdr:colOff>
      <xdr:row>4</xdr:row>
      <xdr:rowOff>152399</xdr:rowOff>
    </xdr:from>
    <xdr:to>
      <xdr:col>7</xdr:col>
      <xdr:colOff>1042986</xdr:colOff>
      <xdr:row>5</xdr:row>
      <xdr:rowOff>143288</xdr:rowOff>
    </xdr:to>
    <xdr:grpSp>
      <xdr:nvGrpSpPr>
        <xdr:cNvPr id="19" name="Бутон за избор ''Разход на гориво''" descr="&quot;&quot;" title="Бутон за избор ''Разход на гориво''"/>
        <xdr:cNvGrpSpPr/>
      </xdr:nvGrpSpPr>
      <xdr:grpSpPr>
        <a:xfrm>
          <a:off x="6162676" y="1504949"/>
          <a:ext cx="1433510" cy="200439"/>
          <a:chOff x="5772152" y="1409713"/>
          <a:chExt cx="2020727" cy="209550"/>
        </a:xfrm>
      </xdr:grpSpPr>
      <xdr:sp macro="" textlink="">
        <xdr:nvSpPr>
          <xdr:cNvPr id="3" name="Етикет &quot;Разход на гориво&quot;"/>
          <xdr:cNvSpPr txBox="1"/>
        </xdr:nvSpPr>
        <xdr:spPr>
          <a:xfrm>
            <a:off x="5960123" y="1419225"/>
            <a:ext cx="1832756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Разход на гориво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Бутон &quot;Разход на гориво&quot;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52" y="1409713"/>
                <a:ext cx="192002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Икона на регистър" descr="Измервателен уред " title="Емблема за шаблон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Свободна форма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Свободна форма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Начало на периода" descr="&quot;&quot;" title="Рамка за маркиране на клетката за въвеждане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142875</xdr:colOff>
      <xdr:row>4</xdr:row>
      <xdr:rowOff>19050</xdr:rowOff>
    </xdr:from>
    <xdr:to>
      <xdr:col>2</xdr:col>
      <xdr:colOff>1295019</xdr:colOff>
      <xdr:row>9</xdr:row>
      <xdr:rowOff>123444</xdr:rowOff>
    </xdr:to>
    <xdr:sp macro="" textlink="Отчетеникилометризавъзстановяване">
      <xdr:nvSpPr>
        <xdr:cNvPr id="9" name="Отчетени километри за възстановяване" descr="Кръг с общите километри за командировката" title="Общо километри за командировката"/>
        <xdr:cNvSpPr>
          <a:spLocks noChangeAspect="1"/>
        </xdr:cNvSpPr>
      </xdr:nvSpPr>
      <xdr:spPr>
        <a:xfrm>
          <a:off x="676275" y="13716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142875</xdr:colOff>
      <xdr:row>4</xdr:row>
      <xdr:rowOff>19050</xdr:rowOff>
    </xdr:from>
    <xdr:to>
      <xdr:col>4</xdr:col>
      <xdr:colOff>1295401</xdr:colOff>
      <xdr:row>9</xdr:row>
      <xdr:rowOff>123826</xdr:rowOff>
    </xdr:to>
    <xdr:sp macro="" textlink="Общозавъзстановяване">
      <xdr:nvSpPr>
        <xdr:cNvPr id="11" name="Общо за възстановяване" descr="Кръг с ''Общо за командировката''&#10;" title="Общо за командировката"/>
        <xdr:cNvSpPr>
          <a:spLocks noChangeAspect="1"/>
        </xdr:cNvSpPr>
      </xdr:nvSpPr>
      <xdr:spPr>
        <a:xfrm>
          <a:off x="2495550" y="13716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000" b="0" i="0" u="none" strike="noStrike">
              <a:solidFill>
                <a:srgbClr val="FFFFFF"/>
              </a:solidFill>
              <a:latin typeface="+mj-lt"/>
            </a:rPr>
            <a:pPr algn="ctr"/>
            <a:t>442,80 лв.</a:t>
          </a:fld>
          <a:endParaRPr lang="en-US" sz="20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Край на периода" descr="&quot;&quot;" title="Рамка за маркиране на клетката за въвеждане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Възстановяване" descr="&quot;&quot;" title="Рамка за маркиране на клетката за въвеждане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Предишно гориво" descr="&quot;&quot;" title="Рамка за маркиране на клетката за въвеждане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257175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За регистриране" descr="&quot;&quot;" title="Бутон за навигация ''Към регистъра''">
          <a:hlinkClick xmlns:r="http://schemas.openxmlformats.org/officeDocument/2006/relationships" r:id="rId2" tooltip="Преглед на таблица"/>
        </xdr:cNvPr>
        <xdr:cNvSpPr/>
      </xdr:nvSpPr>
      <xdr:spPr>
        <a:xfrm>
          <a:off x="9324975" y="514350"/>
          <a:ext cx="185737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КЪМ</a:t>
          </a:r>
          <a:r>
            <a:rPr lang="en-US" sz="1600" spc="80" baseline="0">
              <a:latin typeface="+mj-lt"/>
            </a:rPr>
            <a:t> РЕГИСТЪРА 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Икона на регистър" descr="Измервателен уред " title="Емблема за шаблон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Свободна форма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Свободна форма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За диаграма" descr="&quot;&quot;" title="Бутон за навигация ''Към диаграма''">
          <a:hlinkClick xmlns:r="http://schemas.openxmlformats.org/officeDocument/2006/relationships" r:id="rId1" tooltip="Преглед на диаграма"/>
        </xdr:cNvPr>
        <xdr:cNvSpPr/>
      </xdr:nvSpPr>
      <xdr:spPr>
        <a:xfrm>
          <a:off x="10706100" y="323850"/>
          <a:ext cx="131445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КЪМ</a:t>
          </a:r>
          <a:r>
            <a:rPr lang="en-US" sz="1600" spc="80" baseline="0">
              <a:latin typeface="+mj-lt"/>
            </a:rPr>
            <a:t> ДИАГРАМА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данни" displayName="данни" ref="B5:N19" totalsRowShown="0" headerRowDxfId="15" dataDxfId="14" tableBorderDxfId="13" dataCellStyle="Calculated">
  <autoFilter ref="B5:N19"/>
  <tableColumns count="13">
    <tableColumn id="1" name="ДАТА" dataDxfId="12" dataCellStyle="Date 2"/>
    <tableColumn id="2" name="ДЕЙНОСТ" dataDxfId="11"/>
    <tableColumn id="3" name="ОДОМ. 1" dataDxfId="10" dataCellStyle="Miles"/>
    <tableColumn id="4" name="МЕСТОПОЛОЖЕНИЕ" dataDxfId="9"/>
    <tableColumn id="5" name="ОДОМ. 2" dataDxfId="8" dataCellStyle="Miles"/>
    <tableColumn id="6" name="МЕСТОПОЛОЖЕНИЕ " dataDxfId="7"/>
    <tableColumn id="7" name="КОМАНДИРОВКА" dataDxfId="6"/>
    <tableColumn id="8" name="ЛИТРИ" dataDxfId="5"/>
    <tableColumn id="9" name="РАЗХОДИ" dataDxfId="4" dataCellStyle="Валута [0]"/>
    <tableColumn id="10" name="КИЛОМЕТРИ" dataDxfId="3" dataCellStyle="Calculated">
      <calculatedColumnFormula>километри</calculatedColumnFormula>
    </tableColumn>
    <tableColumn id="11" name="''л/100 км''" dataDxfId="2" dataCellStyle="Calculated">
      <calculatedColumnFormula>IF(OR(LEN(данни[[#This Row],[ОДОМ. 2]]),данни[[#This Row],[ОДОМ. 1]]=""),"",IFERROR(данни[[#This Row],[КИЛОМЕТРИ]]/данни[[#This Row],[ЛИТРИ]],""))</calculatedColumnFormula>
    </tableColumn>
    <tableColumn id="12" name="¢/км" dataDxfId="1" dataCellStyle="Calculated">
      <calculatedColumnFormula>IF(данни[[#This Row],[''''л/100 км'''']]="","",100*данни[[#This Row],[РАЗХОДИ]]/данни[[#This Row],[КИЛОМЕТРИ]])</calculatedColumnFormula>
    </tableColumn>
    <tableColumn id="13" name="ЗАБЕЛЕЖКИ" dataDxfId="0"/>
  </tableColumns>
  <tableStyleInfo name="Gas Mileage Log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6.5" x14ac:dyDescent="0.3"/>
  <cols>
    <col min="1" max="1" width="2.75" customWidth="1"/>
    <col min="2" max="2" width="4.25" customWidth="1"/>
    <col min="3" max="3" width="18.625" customWidth="1"/>
    <col min="4" max="4" width="5.25" customWidth="1"/>
    <col min="5" max="5" width="18.6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6" t="s">
        <v>39</v>
      </c>
      <c r="C1" s="26"/>
      <c r="D1" s="26"/>
      <c r="E1" s="26"/>
      <c r="F1" s="26"/>
      <c r="G1" s="26"/>
      <c r="H1" s="26"/>
    </row>
    <row r="2" spans="2:12" ht="52.5" customHeight="1" x14ac:dyDescent="0.3">
      <c r="B2" s="26"/>
      <c r="C2" s="26"/>
      <c r="D2" s="26"/>
      <c r="E2" s="26"/>
      <c r="F2" s="26"/>
      <c r="G2" s="26"/>
      <c r="H2" s="26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7" t="s">
        <v>20</v>
      </c>
      <c r="E11" s="7" t="s">
        <v>22</v>
      </c>
    </row>
    <row r="12" spans="2:12" x14ac:dyDescent="0.3">
      <c r="C12" s="7" t="s">
        <v>21</v>
      </c>
      <c r="E12" s="7" t="s">
        <v>23</v>
      </c>
    </row>
    <row r="17" spans="3:5" ht="39.75" customHeight="1" x14ac:dyDescent="0.3">
      <c r="C17" s="25">
        <v>41030</v>
      </c>
      <c r="E17" s="25">
        <v>41039</v>
      </c>
    </row>
    <row r="18" spans="3:5" ht="10.5" customHeight="1" x14ac:dyDescent="0.3"/>
    <row r="19" spans="3:5" x14ac:dyDescent="0.3">
      <c r="C19" s="7" t="s">
        <v>24</v>
      </c>
      <c r="E19" s="7" t="s">
        <v>24</v>
      </c>
    </row>
    <row r="20" spans="3:5" x14ac:dyDescent="0.3">
      <c r="C20" s="7" t="s">
        <v>25</v>
      </c>
      <c r="E20" s="7" t="s">
        <v>26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7" t="s">
        <v>23</v>
      </c>
      <c r="E28" s="7" t="s">
        <v>27</v>
      </c>
    </row>
    <row r="29" spans="3:5" x14ac:dyDescent="0.3">
      <c r="C29" s="7" t="s">
        <v>6</v>
      </c>
      <c r="E29" s="7" t="s">
        <v>28</v>
      </c>
    </row>
  </sheetData>
  <mergeCells count="1">
    <mergeCell ref="B1:H2"/>
  </mergeCells>
  <pageMargins left="0.7" right="0.7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Бутон ''л/100 км''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266700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Бутон &quot;Разход на гориво&quot;">
              <controlPr defaultSize="0" autoFill="0" autoLine="0" autoPict="0">
                <anchor moveWithCells="1">
                  <from>
                    <xdr:col>6</xdr:col>
                    <xdr:colOff>390525</xdr:colOff>
                    <xdr:row>4</xdr:row>
                    <xdr:rowOff>152400</xdr:rowOff>
                  </from>
                  <to>
                    <xdr:col>7</xdr:col>
                    <xdr:colOff>971550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 x14ac:dyDescent="0.3"/>
  <cols>
    <col min="1" max="1" width="2.75" customWidth="1"/>
    <col min="2" max="2" width="14" customWidth="1"/>
    <col min="3" max="3" width="13.25" customWidth="1"/>
    <col min="4" max="4" width="13.875" customWidth="1"/>
    <col min="5" max="5" width="29.125" bestFit="1" customWidth="1"/>
    <col min="6" max="6" width="13.375" customWidth="1"/>
    <col min="7" max="7" width="26.25" customWidth="1"/>
    <col min="8" max="8" width="20.75" bestFit="1" customWidth="1"/>
    <col min="9" max="9" width="13.75" customWidth="1"/>
    <col min="10" max="10" width="13.375" bestFit="1" customWidth="1"/>
    <col min="11" max="11" width="15.5" bestFit="1" customWidth="1"/>
    <col min="12" max="12" width="13.75" bestFit="1" customWidth="1"/>
    <col min="13" max="13" width="11.625" customWidth="1"/>
    <col min="14" max="14" width="30.5" customWidth="1"/>
    <col min="15" max="15" width="2.75" customWidth="1"/>
  </cols>
  <sheetData>
    <row r="1" spans="2:15" ht="32.25" customHeight="1" x14ac:dyDescent="0.3">
      <c r="B1" s="26" t="s">
        <v>39</v>
      </c>
      <c r="C1" s="26"/>
      <c r="D1" s="26"/>
      <c r="E1" s="26"/>
      <c r="F1" s="26"/>
      <c r="G1" s="26"/>
    </row>
    <row r="2" spans="2:15" ht="52.5" customHeight="1" x14ac:dyDescent="0.3">
      <c r="B2" s="26"/>
      <c r="C2" s="26"/>
      <c r="D2" s="26"/>
      <c r="E2" s="26"/>
      <c r="F2" s="26"/>
      <c r="G2" s="26"/>
      <c r="O2" t="s">
        <v>40</v>
      </c>
    </row>
    <row r="3" spans="2:15" ht="5.25" customHeight="1" x14ac:dyDescent="0.3">
      <c r="B3" s="8"/>
      <c r="C3" s="8"/>
      <c r="D3" s="8"/>
      <c r="E3" s="8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13" t="s">
        <v>29</v>
      </c>
      <c r="C5" s="14" t="s">
        <v>30</v>
      </c>
      <c r="D5" s="14" t="s">
        <v>31</v>
      </c>
      <c r="E5" s="14" t="s">
        <v>32</v>
      </c>
      <c r="F5" s="14" t="s">
        <v>33</v>
      </c>
      <c r="G5" s="14" t="s">
        <v>42</v>
      </c>
      <c r="H5" s="14" t="s">
        <v>34</v>
      </c>
      <c r="I5" s="14" t="s">
        <v>35</v>
      </c>
      <c r="J5" s="14" t="s">
        <v>36</v>
      </c>
      <c r="K5" s="14" t="s">
        <v>21</v>
      </c>
      <c r="L5" s="14" t="s">
        <v>2</v>
      </c>
      <c r="M5" s="14" t="s">
        <v>37</v>
      </c>
      <c r="N5" s="14" t="s">
        <v>38</v>
      </c>
    </row>
    <row r="6" spans="2:15" ht="22.5" customHeight="1" x14ac:dyDescent="0.3">
      <c r="B6" s="15">
        <v>41030</v>
      </c>
      <c r="C6" s="16" t="s">
        <v>3</v>
      </c>
      <c r="D6" s="17">
        <v>10123</v>
      </c>
      <c r="E6" s="16" t="s">
        <v>1</v>
      </c>
      <c r="F6" s="17">
        <v>10130</v>
      </c>
      <c r="G6" s="16"/>
      <c r="H6" s="16"/>
      <c r="I6" s="18">
        <v>15.56</v>
      </c>
      <c r="J6" s="24">
        <v>64.11</v>
      </c>
      <c r="K6" s="19">
        <f>километри</f>
        <v>7</v>
      </c>
      <c r="L6" s="20" t="str">
        <f>IF(OR(LEN(данни[[#This Row],[ОДОМ. 2]]),данни[[#This Row],[ОДОМ. 1]]=""),"",IFERROR(данни[[#This Row],[КИЛОМЕТРИ]]/данни[[#This Row],[ЛИТРИ]],""))</f>
        <v/>
      </c>
      <c r="M6" s="20" t="str">
        <f>IF(данни[[#This Row],[''''л/100 км'''']]="","",100*данни[[#This Row],[РАЗХОДИ]]/данни[[#This Row],[КИЛОМЕТРИ]])</f>
        <v/>
      </c>
      <c r="N6" s="16"/>
    </row>
    <row r="7" spans="2:15" ht="22.5" customHeight="1" x14ac:dyDescent="0.3">
      <c r="B7" s="21">
        <v>41030</v>
      </c>
      <c r="C7" s="16" t="s">
        <v>3</v>
      </c>
      <c r="D7" s="17">
        <v>10130</v>
      </c>
      <c r="E7" s="16" t="s">
        <v>4</v>
      </c>
      <c r="F7" s="17">
        <v>10200</v>
      </c>
      <c r="G7" s="16" t="s">
        <v>41</v>
      </c>
      <c r="H7" s="16" t="s">
        <v>10</v>
      </c>
      <c r="I7" s="18"/>
      <c r="J7" s="24" t="s">
        <v>18</v>
      </c>
      <c r="K7" s="19">
        <f>километри</f>
        <v>70</v>
      </c>
      <c r="L7" s="20" t="str">
        <f>IF(OR(LEN(данни[[#This Row],[ОДОМ. 2]]),данни[[#This Row],[ОДОМ. 1]]=""),"",IFERROR(данни[[#This Row],[КИЛОМЕТРИ]]/данни[[#This Row],[ЛИТРИ]],""))</f>
        <v/>
      </c>
      <c r="M7" s="20" t="str">
        <f>IF(данни[[#This Row],[''''л/100 км'''']]="","",100*данни[[#This Row],[РАЗХОДИ]]/данни[[#This Row],[КИЛОМЕТРИ]])</f>
        <v/>
      </c>
      <c r="N7" s="16"/>
    </row>
    <row r="8" spans="2:15" ht="22.5" customHeight="1" x14ac:dyDescent="0.3">
      <c r="B8" s="21">
        <v>41030</v>
      </c>
      <c r="C8" s="16" t="s">
        <v>3</v>
      </c>
      <c r="D8" s="17">
        <v>10200</v>
      </c>
      <c r="E8" s="16" t="s">
        <v>5</v>
      </c>
      <c r="F8" s="17">
        <v>10285</v>
      </c>
      <c r="G8" s="16" t="s">
        <v>4</v>
      </c>
      <c r="H8" s="16" t="s">
        <v>10</v>
      </c>
      <c r="I8" s="18"/>
      <c r="J8" s="24" t="s">
        <v>18</v>
      </c>
      <c r="K8" s="19">
        <f>километри</f>
        <v>85</v>
      </c>
      <c r="L8" s="20" t="str">
        <f>IF(OR(LEN(данни[[#This Row],[ОДОМ. 2]]),данни[[#This Row],[ОДОМ. 1]]=""),"",IFERROR(данни[[#This Row],[КИЛОМЕТРИ]]/данни[[#This Row],[ЛИТРИ]],""))</f>
        <v/>
      </c>
      <c r="M8" s="20" t="str">
        <f>IF(данни[[#This Row],[''''л/100 км'''']]="","",100*данни[[#This Row],[РАЗХОДИ]]/данни[[#This Row],[КИЛОМЕТРИ]])</f>
        <v/>
      </c>
      <c r="N8" s="16"/>
    </row>
    <row r="9" spans="2:15" ht="22.5" customHeight="1" x14ac:dyDescent="0.3">
      <c r="B9" s="21">
        <v>41031</v>
      </c>
      <c r="C9" s="16" t="s">
        <v>3</v>
      </c>
      <c r="D9" s="17">
        <v>10285</v>
      </c>
      <c r="E9" s="16" t="s">
        <v>4</v>
      </c>
      <c r="F9" s="17">
        <v>10450</v>
      </c>
      <c r="G9" s="16" t="s">
        <v>7</v>
      </c>
      <c r="H9" s="16" t="s">
        <v>10</v>
      </c>
      <c r="I9" s="18"/>
      <c r="J9" s="24" t="s">
        <v>18</v>
      </c>
      <c r="K9" s="19">
        <f>километри</f>
        <v>165</v>
      </c>
      <c r="L9" s="20" t="str">
        <f>IF(OR(LEN(данни[[#This Row],[ОДОМ. 2]]),данни[[#This Row],[ОДОМ. 1]]=""),"",IFERROR(данни[[#This Row],[КИЛОМЕТРИ]]/данни[[#This Row],[ЛИТРИ]],""))</f>
        <v/>
      </c>
      <c r="M9" s="20" t="str">
        <f>IF(данни[[#This Row],[''''л/100 км'''']]="","",100*данни[[#This Row],[РАЗХОДИ]]/данни[[#This Row],[КИЛОМЕТРИ]])</f>
        <v/>
      </c>
      <c r="N9" s="16"/>
    </row>
    <row r="10" spans="2:15" ht="22.5" customHeight="1" x14ac:dyDescent="0.3">
      <c r="B10" s="21">
        <v>41031</v>
      </c>
      <c r="C10" s="16" t="s">
        <v>0</v>
      </c>
      <c r="D10" s="17">
        <v>10450</v>
      </c>
      <c r="E10" s="16" t="s">
        <v>8</v>
      </c>
      <c r="F10" s="17"/>
      <c r="G10" s="16"/>
      <c r="H10" s="16"/>
      <c r="I10" s="18">
        <v>11.2</v>
      </c>
      <c r="J10" s="24">
        <v>55.42</v>
      </c>
      <c r="K10" s="19">
        <f>километри</f>
        <v>650</v>
      </c>
      <c r="L10" s="20">
        <f>IF(OR(LEN(данни[[#This Row],[ОДОМ. 2]]),данни[[#This Row],[ОДОМ. 1]]=""),"",IFERROR(данни[[#This Row],[КИЛОМЕТРИ]]/данни[[#This Row],[ЛИТРИ]],""))</f>
        <v>58.035714285714292</v>
      </c>
      <c r="M10" s="20">
        <f>IF(данни[[#This Row],[''''л/100 км'''']]="","",100*данни[[#This Row],[РАЗХОДИ]]/данни[[#This Row],[КИЛОМЕТРИ]])</f>
        <v>8.5261538461538464</v>
      </c>
      <c r="N10" s="16"/>
    </row>
    <row r="11" spans="2:15" ht="22.5" customHeight="1" x14ac:dyDescent="0.3">
      <c r="B11" s="21">
        <v>41031</v>
      </c>
      <c r="C11" s="16" t="s">
        <v>3</v>
      </c>
      <c r="D11" s="17">
        <v>10500</v>
      </c>
      <c r="E11" s="16" t="s">
        <v>7</v>
      </c>
      <c r="F11" s="17">
        <v>10518</v>
      </c>
      <c r="G11" s="16" t="s">
        <v>4</v>
      </c>
      <c r="H11" s="16" t="s">
        <v>10</v>
      </c>
      <c r="I11" s="18"/>
      <c r="J11" s="24" t="s">
        <v>18</v>
      </c>
      <c r="K11" s="19">
        <f>километри</f>
        <v>18</v>
      </c>
      <c r="L11" s="20" t="str">
        <f>IF(OR(LEN(данни[[#This Row],[ОДОМ. 2]]),данни[[#This Row],[ОДОМ. 1]]=""),"",IFERROR(данни[[#This Row],[КИЛОМЕТРИ]]/данни[[#This Row],[ЛИТРИ]],""))</f>
        <v/>
      </c>
      <c r="M11" s="20" t="str">
        <f>IF(данни[[#This Row],[''''л/100 км'''']]="","",100*данни[[#This Row],[РАЗХОДИ]]/данни[[#This Row],[КИЛОМЕТРИ]])</f>
        <v/>
      </c>
      <c r="N11" s="16"/>
    </row>
    <row r="12" spans="2:15" ht="22.5" customHeight="1" x14ac:dyDescent="0.3">
      <c r="B12" s="21">
        <v>41032</v>
      </c>
      <c r="C12" s="16" t="s">
        <v>3</v>
      </c>
      <c r="D12" s="17">
        <v>10518</v>
      </c>
      <c r="E12" s="16" t="s">
        <v>4</v>
      </c>
      <c r="F12" s="17">
        <v>10745</v>
      </c>
      <c r="G12" s="16" t="s">
        <v>4</v>
      </c>
      <c r="H12" s="16" t="s">
        <v>10</v>
      </c>
      <c r="I12" s="18"/>
      <c r="J12" s="24" t="s">
        <v>18</v>
      </c>
      <c r="K12" s="19">
        <f>километри</f>
        <v>227</v>
      </c>
      <c r="L12" s="20" t="str">
        <f>IF(OR(LEN(данни[[#This Row],[ОДОМ. 2]]),данни[[#This Row],[ОДОМ. 1]]=""),"",IFERROR(данни[[#This Row],[КИЛОМЕТРИ]]/данни[[#This Row],[ЛИТРИ]],""))</f>
        <v/>
      </c>
      <c r="M12" s="20" t="str">
        <f>IF(данни[[#This Row],[''''л/100 км'''']]="","",100*данни[[#This Row],[РАЗХОДИ]]/данни[[#This Row],[КИЛОМЕТРИ]])</f>
        <v/>
      </c>
      <c r="N12" s="16"/>
    </row>
    <row r="13" spans="2:15" ht="22.5" customHeight="1" x14ac:dyDescent="0.3">
      <c r="B13" s="21">
        <v>41033</v>
      </c>
      <c r="C13" s="16" t="s">
        <v>0</v>
      </c>
      <c r="D13" s="17">
        <v>10745</v>
      </c>
      <c r="E13" s="16" t="s">
        <v>1</v>
      </c>
      <c r="F13" s="17"/>
      <c r="G13" s="16"/>
      <c r="H13" s="16"/>
      <c r="I13" s="18">
        <v>16.600000000000001</v>
      </c>
      <c r="J13" s="24">
        <v>69.239999999999995</v>
      </c>
      <c r="K13" s="19">
        <f>километри</f>
        <v>295</v>
      </c>
      <c r="L13" s="20">
        <f>IF(OR(LEN(данни[[#This Row],[ОДОМ. 2]]),данни[[#This Row],[ОДОМ. 1]]=""),"",IFERROR(данни[[#This Row],[КИЛОМЕТРИ]]/данни[[#This Row],[ЛИТРИ]],""))</f>
        <v>17.771084337349397</v>
      </c>
      <c r="M13" s="20">
        <f>IF(данни[[#This Row],[''''л/100 км'''']]="","",100*данни[[#This Row],[РАЗХОДИ]]/данни[[#This Row],[КИЛОМЕТРИ]])</f>
        <v>23.471186440677965</v>
      </c>
      <c r="N13" s="16"/>
    </row>
    <row r="14" spans="2:15" ht="22.5" customHeight="1" x14ac:dyDescent="0.3">
      <c r="B14" s="21">
        <v>41033</v>
      </c>
      <c r="C14" s="16" t="s">
        <v>3</v>
      </c>
      <c r="D14" s="17">
        <v>10745</v>
      </c>
      <c r="E14" s="16" t="s">
        <v>4</v>
      </c>
      <c r="F14" s="17">
        <v>10800</v>
      </c>
      <c r="G14" s="16" t="s">
        <v>14</v>
      </c>
      <c r="H14" s="16" t="s">
        <v>10</v>
      </c>
      <c r="I14" s="18"/>
      <c r="J14" s="24" t="s">
        <v>18</v>
      </c>
      <c r="K14" s="19">
        <f>километри</f>
        <v>55</v>
      </c>
      <c r="L14" s="20" t="str">
        <f>IF(OR(LEN(данни[[#This Row],[ОДОМ. 2]]),данни[[#This Row],[ОДОМ. 1]]=""),"",IFERROR(данни[[#This Row],[КИЛОМЕТРИ]]/данни[[#This Row],[ЛИТРИ]],""))</f>
        <v/>
      </c>
      <c r="M14" s="20" t="str">
        <f>IF(данни[[#This Row],[''''л/100 км'''']]="","",100*данни[[#This Row],[РАЗХОДИ]]/данни[[#This Row],[КИЛОМЕТРИ]])</f>
        <v/>
      </c>
      <c r="N14" s="16"/>
    </row>
    <row r="15" spans="2:15" ht="22.5" customHeight="1" x14ac:dyDescent="0.3">
      <c r="B15" s="21">
        <v>41033</v>
      </c>
      <c r="C15" s="16" t="s">
        <v>3</v>
      </c>
      <c r="D15" s="17">
        <v>10800</v>
      </c>
      <c r="E15" s="16" t="s">
        <v>14</v>
      </c>
      <c r="F15" s="17">
        <v>10875</v>
      </c>
      <c r="G15" s="16" t="s">
        <v>4</v>
      </c>
      <c r="H15" s="16" t="s">
        <v>10</v>
      </c>
      <c r="I15" s="18"/>
      <c r="J15" s="24" t="s">
        <v>18</v>
      </c>
      <c r="K15" s="19">
        <f>километри</f>
        <v>75</v>
      </c>
      <c r="L15" s="20" t="str">
        <f>IF(OR(LEN(данни[[#This Row],[ОДОМ. 2]]),данни[[#This Row],[ОДОМ. 1]]=""),"",IFERROR(данни[[#This Row],[КИЛОМЕТРИ]]/данни[[#This Row],[ЛИТРИ]],""))</f>
        <v/>
      </c>
      <c r="M15" s="20" t="str">
        <f>IF(данни[[#This Row],[''''л/100 км'''']]="","",100*данни[[#This Row],[РАЗХОДИ]]/данни[[#This Row],[КИЛОМЕТРИ]])</f>
        <v/>
      </c>
      <c r="N15" s="16"/>
    </row>
    <row r="16" spans="2:15" ht="22.5" customHeight="1" x14ac:dyDescent="0.3">
      <c r="B16" s="21">
        <v>41036</v>
      </c>
      <c r="C16" s="16" t="s">
        <v>3</v>
      </c>
      <c r="D16" s="17">
        <v>10875</v>
      </c>
      <c r="E16" s="16" t="s">
        <v>4</v>
      </c>
      <c r="F16" s="17">
        <v>10921</v>
      </c>
      <c r="G16" s="16" t="s">
        <v>41</v>
      </c>
      <c r="H16" s="16" t="s">
        <v>10</v>
      </c>
      <c r="I16" s="18"/>
      <c r="J16" s="24" t="s">
        <v>18</v>
      </c>
      <c r="K16" s="19">
        <f>километри</f>
        <v>46</v>
      </c>
      <c r="L16" s="20" t="str">
        <f>IF(OR(LEN(данни[[#This Row],[ОДОМ. 2]]),данни[[#This Row],[ОДОМ. 1]]=""),"",IFERROR(данни[[#This Row],[КИЛОМЕТРИ]]/данни[[#This Row],[ЛИТРИ]],""))</f>
        <v/>
      </c>
      <c r="M16" s="20" t="str">
        <f>IF(данни[[#This Row],[''''л/100 км'''']]="","",100*данни[[#This Row],[РАЗХОДИ]]/данни[[#This Row],[КИЛОМЕТРИ]])</f>
        <v/>
      </c>
      <c r="N16" s="16"/>
    </row>
    <row r="17" spans="2:14" ht="22.5" customHeight="1" x14ac:dyDescent="0.3">
      <c r="B17" s="21">
        <v>41036</v>
      </c>
      <c r="C17" s="16" t="s">
        <v>3</v>
      </c>
      <c r="D17" s="17">
        <v>10921</v>
      </c>
      <c r="E17" s="16" t="s">
        <v>5</v>
      </c>
      <c r="F17" s="17">
        <v>10969</v>
      </c>
      <c r="G17" s="16" t="s">
        <v>4</v>
      </c>
      <c r="H17" s="16" t="s">
        <v>10</v>
      </c>
      <c r="I17" s="18"/>
      <c r="J17" s="24" t="s">
        <v>18</v>
      </c>
      <c r="K17" s="19">
        <f>километри</f>
        <v>48</v>
      </c>
      <c r="L17" s="20" t="str">
        <f>IF(OR(LEN(данни[[#This Row],[ОДОМ. 2]]),данни[[#This Row],[ОДОМ. 1]]=""),"",IFERROR(данни[[#This Row],[КИЛОМЕТРИ]]/данни[[#This Row],[ЛИТРИ]],""))</f>
        <v/>
      </c>
      <c r="M17" s="20" t="str">
        <f>IF(данни[[#This Row],[''''л/100 км'''']]="","",100*данни[[#This Row],[РАЗХОДИ]]/данни[[#This Row],[КИЛОМЕТРИ]])</f>
        <v/>
      </c>
      <c r="N17" s="16"/>
    </row>
    <row r="18" spans="2:14" ht="22.5" customHeight="1" x14ac:dyDescent="0.3">
      <c r="B18" s="21">
        <v>41038</v>
      </c>
      <c r="C18" s="16" t="s">
        <v>3</v>
      </c>
      <c r="D18" s="17">
        <v>10969</v>
      </c>
      <c r="E18" s="16" t="s">
        <v>4</v>
      </c>
      <c r="F18" s="17">
        <v>11000</v>
      </c>
      <c r="G18" s="16" t="s">
        <v>15</v>
      </c>
      <c r="H18" s="16" t="s">
        <v>10</v>
      </c>
      <c r="I18" s="18"/>
      <c r="J18" s="24" t="s">
        <v>18</v>
      </c>
      <c r="K18" s="19">
        <f>километри</f>
        <v>31</v>
      </c>
      <c r="L18" s="20" t="str">
        <f>IF(OR(LEN(данни[[#This Row],[ОДОМ. 2]]),данни[[#This Row],[ОДОМ. 1]]=""),"",IFERROR(данни[[#This Row],[КИЛОМЕТРИ]]/данни[[#This Row],[ЛИТРИ]],""))</f>
        <v/>
      </c>
      <c r="M18" s="20" t="str">
        <f>IF(данни[[#This Row],[''''л/100 км'''']]="","",100*данни[[#This Row],[РАЗХОДИ]]/данни[[#This Row],[КИЛОМЕТРИ]])</f>
        <v/>
      </c>
      <c r="N18" s="16"/>
    </row>
    <row r="19" spans="2:14" ht="22.5" customHeight="1" x14ac:dyDescent="0.3">
      <c r="B19" s="21">
        <v>41038</v>
      </c>
      <c r="C19" s="16" t="s">
        <v>3</v>
      </c>
      <c r="D19" s="17">
        <v>11000</v>
      </c>
      <c r="E19" s="16" t="s">
        <v>15</v>
      </c>
      <c r="F19" s="17">
        <v>11100</v>
      </c>
      <c r="G19" s="16" t="s">
        <v>16</v>
      </c>
      <c r="H19" s="16" t="s">
        <v>17</v>
      </c>
      <c r="I19" s="18"/>
      <c r="J19" s="24" t="s">
        <v>18</v>
      </c>
      <c r="K19" s="19">
        <f>километри</f>
        <v>100</v>
      </c>
      <c r="L19" s="20" t="str">
        <f>IF(OR(LEN(данни[[#This Row],[ОДОМ. 2]]),данни[[#This Row],[ОДОМ. 1]]=""),"",IFERROR(данни[[#This Row],[КИЛОМЕТРИ]]/данни[[#This Row],[ЛИТРИ]],""))</f>
        <v/>
      </c>
      <c r="M19" s="20" t="str">
        <f>IF(данни[[#This Row],[''''л/100 км'''']]="","",100*данни[[#This Row],[РАЗХОДИ]]/данни[[#This Row],[КИЛОМЕТРИ]])</f>
        <v/>
      </c>
      <c r="N19" s="16"/>
    </row>
    <row r="24" spans="2:14" ht="22.5" customHeight="1" x14ac:dyDescent="0.3">
      <c r="D24" s="12"/>
    </row>
  </sheetData>
  <mergeCells count="1">
    <mergeCell ref="B1:G2"/>
  </mergeCells>
  <conditionalFormatting sqref="D6:D19">
    <cfRule type="expression" dxfId="17" priority="2">
      <formula>(($D6&lt;MAX($D$6:$D6)) + ($D6&lt;N($F5))) * ($D6&lt;&gt;"")</formula>
    </cfRule>
  </conditionalFormatting>
  <conditionalFormatting sqref="F6:F19">
    <cfRule type="expression" dxfId="16" priority="1">
      <formula>($F6&lt;$D6) * ($F6&lt;&gt;"")</formula>
    </cfRule>
  </conditionalFormatting>
  <dataValidations count="2">
    <dataValidation type="list" errorStyle="warning" allowBlank="1" showInputMessage="1" showErrorMessage="1" errorTitle="Ами сега!" error="Тази клетка се нуждае от ''Гориво'' или ''Пътуване'', за да работи правилно регистърът за пропътувано разстояние." sqref="C6:C19">
      <formula1>"Пътуване,Гориво"</formula1>
    </dataValidation>
    <dataValidation type="list" allowBlank="1" showInputMessage="1" sqref="H6:H19">
      <formula1>"Да,Не"</formula1>
    </dataValidation>
  </dataValidations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 x14ac:dyDescent="0.3"/>
  <cols>
    <col min="1" max="1" width="25.375" customWidth="1"/>
    <col min="4" max="4" width="12" bestFit="1" customWidth="1"/>
    <col min="7" max="7" width="16.25" customWidth="1"/>
    <col min="8" max="8" width="26.375" bestFit="1" customWidth="1"/>
    <col min="9" max="9" width="11.875" bestFit="1" customWidth="1"/>
    <col min="13" max="13" width="18.75" bestFit="1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OFFSET(I9,,Втораос="Разход на гориво")</f>
        <v>?/км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11" t="str">
        <f>REPT("''л/100 км''",M7=1)&amp;REPT("Разход на гориво",M7=2)</f>
        <v>Разход на гориво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SUMIFS(данни[КИЛОМЕТРИ],данни[КОМАНДИРОВКА],"Да",данни[ДАТА],"&gt;="&amp;Началонапериода,данни[ДАТА],"&lt;="&amp;Крайнапериода)</f>
        <v>820</v>
      </c>
      <c r="F10">
        <v>1</v>
      </c>
      <c r="G10" s="23">
        <f>Началонапериода</f>
        <v>41030</v>
      </c>
      <c r="H10" s="9">
        <f>SUMIFS(данни[КИЛОМЕТРИ],данни[ДАТА],G10,данни[ДЕЙНОСТ],$H$8)</f>
        <v>162</v>
      </c>
      <c r="I10" s="10" t="e">
        <f>IFERROR(AVERAGEIFS(данни[''''л/100 км''''],данни[ДАТА],G10,данни[ДЕЙНОСТ],$I$8),NA())</f>
        <v>#N/A</v>
      </c>
      <c r="J10" s="10" t="e">
        <f>IFERROR(AVERAGEIFS(данни[¢/км],данни[ДАТА],G10,данни[ДЕЙНОСТ],$J$8),NA())</f>
        <v>#N/A</v>
      </c>
    </row>
    <row r="11" spans="1:13" ht="17.25" x14ac:dyDescent="0.3">
      <c r="C11" s="2" t="s">
        <v>11</v>
      </c>
      <c r="D11" s="22">
        <f>D10*Възстановяваненакилометър/100</f>
        <v>442.8</v>
      </c>
      <c r="F11">
        <v>2</v>
      </c>
      <c r="G11" s="23">
        <f t="shared" ref="G11:G42" si="0">G10+1</f>
        <v>41031</v>
      </c>
      <c r="H11" s="9">
        <f>SUMIFS(данни[КИЛОМЕТРИ],данни[ДАТА],G11,данни[ДЕЙНОСТ],$H$8)</f>
        <v>183</v>
      </c>
      <c r="I11" s="10">
        <f>IFERROR(AVERAGEIFS(данни[''''л/100 км''''],данни[ДАТА],G11,данни[ДЕЙНОСТ],$I$8),NA())</f>
        <v>58.035714285714292</v>
      </c>
      <c r="J11" s="10">
        <f>IFERROR(AVERAGEIFS(данни[¢/км],данни[ДАТА],G11,данни[ДЕЙНОСТ],$J$8),NA())</f>
        <v>8.5261538461538464</v>
      </c>
    </row>
    <row r="12" spans="1:13" ht="17.25" x14ac:dyDescent="0.3">
      <c r="F12">
        <v>3</v>
      </c>
      <c r="G12" s="23">
        <f t="shared" si="0"/>
        <v>41032</v>
      </c>
      <c r="H12" s="9">
        <f>SUMIFS(данни[КИЛОМЕТРИ],данни[ДАТА],G12,данни[ДЕЙНОСТ],$H$8)</f>
        <v>227</v>
      </c>
      <c r="I12" s="10" t="e">
        <f>IFERROR(AVERAGEIFS(данни[''''л/100 км''''],данни[ДАТА],G12,данни[ДЕЙНОСТ],$I$8),NA())</f>
        <v>#N/A</v>
      </c>
      <c r="J12" s="10" t="e">
        <f>IFERROR(AVERAGEIFS(данни[¢/км],данни[ДАТА],G12,данни[ДЕЙНОСТ],$J$8),NA())</f>
        <v>#N/A</v>
      </c>
    </row>
    <row r="13" spans="1:13" ht="17.25" x14ac:dyDescent="0.3">
      <c r="F13">
        <v>4</v>
      </c>
      <c r="G13" s="23">
        <f t="shared" si="0"/>
        <v>41033</v>
      </c>
      <c r="H13" s="9">
        <f>SUMIFS(данни[КИЛОМЕТРИ],данни[ДАТА],G13,данни[ДЕЙНОСТ],$H$8)</f>
        <v>130</v>
      </c>
      <c r="I13" s="10">
        <f>IFERROR(AVERAGEIFS(данни[''''л/100 км''''],данни[ДАТА],G13,данни[ДЕЙНОСТ],$I$8),NA())</f>
        <v>17.771084337349397</v>
      </c>
      <c r="J13" s="10">
        <f>IFERROR(AVERAGEIFS(данни[¢/км],данни[ДАТА],G13,данни[ДЕЙНОСТ],$J$8),NA())</f>
        <v>23.471186440677965</v>
      </c>
    </row>
    <row r="14" spans="1:13" ht="17.25" x14ac:dyDescent="0.3">
      <c r="F14">
        <v>5</v>
      </c>
      <c r="G14" s="23">
        <f t="shared" si="0"/>
        <v>41034</v>
      </c>
      <c r="H14" s="9">
        <f>SUMIFS(данни[КИЛОМЕТРИ],данни[ДАТА],G14,данни[ДЕЙНОСТ],$H$8)</f>
        <v>0</v>
      </c>
      <c r="I14" s="10" t="e">
        <f>IFERROR(AVERAGEIFS(данни[''''л/100 км''''],данни[ДАТА],G14,данни[ДЕЙНОСТ],$I$8),NA())</f>
        <v>#N/A</v>
      </c>
      <c r="J14" s="10" t="e">
        <f>IFERROR(AVERAGEIFS(данни[¢/км],данни[ДАТА],G14,данни[ДЕЙНОСТ],$J$8),NA())</f>
        <v>#N/A</v>
      </c>
    </row>
    <row r="15" spans="1:13" ht="17.25" x14ac:dyDescent="0.3">
      <c r="F15">
        <v>6</v>
      </c>
      <c r="G15" s="23">
        <f t="shared" si="0"/>
        <v>41035</v>
      </c>
      <c r="H15" s="9">
        <f>SUMIFS(данни[КИЛОМЕТРИ],данни[ДАТА],G15,данни[ДЕЙНОСТ],$H$8)</f>
        <v>0</v>
      </c>
      <c r="I15" s="10" t="e">
        <f>IFERROR(AVERAGEIFS(данни[''''л/100 км''''],данни[ДАТА],G15,данни[ДЕЙНОСТ],$I$8),NA())</f>
        <v>#N/A</v>
      </c>
      <c r="J15" s="10" t="e">
        <f>IFERROR(AVERAGEIFS(данни[¢/км],данни[ДАТА],G15,данни[ДЕЙНОСТ],$J$8),NA())</f>
        <v>#N/A</v>
      </c>
    </row>
    <row r="16" spans="1:13" ht="17.25" x14ac:dyDescent="0.3">
      <c r="F16">
        <v>7</v>
      </c>
      <c r="G16" s="23">
        <f t="shared" si="0"/>
        <v>41036</v>
      </c>
      <c r="H16" s="9">
        <f>SUMIFS(данни[КИЛОМЕТРИ],данни[ДАТА],G16,данни[ДЕЙНОСТ],$H$8)</f>
        <v>94</v>
      </c>
      <c r="I16" s="10" t="e">
        <f>IFERROR(AVERAGEIFS(данни[''''л/100 км''''],данни[ДАТА],G16,данни[ДЕЙНОСТ],$I$8),NA())</f>
        <v>#N/A</v>
      </c>
      <c r="J16" s="10" t="e">
        <f>IFERROR(AVERAGEIFS(данни[¢/км],данни[ДАТА],G16,данни[ДЕЙНОСТ],$J$8),NA())</f>
        <v>#N/A</v>
      </c>
    </row>
    <row r="17" spans="6:10" ht="17.25" x14ac:dyDescent="0.3">
      <c r="F17">
        <v>8</v>
      </c>
      <c r="G17" s="23">
        <f t="shared" si="0"/>
        <v>41037</v>
      </c>
      <c r="H17" s="9">
        <f>SUMIFS(данни[КИЛОМЕТРИ],данни[ДАТА],G17,данни[ДЕЙНОСТ],$H$8)</f>
        <v>0</v>
      </c>
      <c r="I17" s="10" t="e">
        <f>IFERROR(AVERAGEIFS(данни[''''л/100 км''''],данни[ДАТА],G17,данни[ДЕЙНОСТ],$I$8),NA())</f>
        <v>#N/A</v>
      </c>
      <c r="J17" s="10" t="e">
        <f>IFERROR(AVERAGEIFS(данни[¢/км],данни[ДАТА],G17,данни[ДЕЙНОСТ],$J$8),NA())</f>
        <v>#N/A</v>
      </c>
    </row>
    <row r="18" spans="6:10" ht="17.25" x14ac:dyDescent="0.3">
      <c r="F18">
        <v>9</v>
      </c>
      <c r="G18" s="23">
        <f t="shared" si="0"/>
        <v>41038</v>
      </c>
      <c r="H18" s="9">
        <f>SUMIFS(данни[КИЛОМЕТРИ],данни[ДАТА],G18,данни[ДЕЙНОСТ],$H$8)</f>
        <v>131</v>
      </c>
      <c r="I18" s="10" t="e">
        <f>IFERROR(AVERAGEIFS(данни[''''л/100 км''''],данни[ДАТА],G18,данни[ДЕЙНОСТ],$I$8),NA())</f>
        <v>#N/A</v>
      </c>
      <c r="J18" s="10" t="e">
        <f>IFERROR(AVERAGEIFS(данни[¢/км],данни[ДАТА],G18,данни[ДЕЙНОСТ],$J$8),NA())</f>
        <v>#N/A</v>
      </c>
    </row>
    <row r="19" spans="6:10" ht="17.25" x14ac:dyDescent="0.3">
      <c r="F19">
        <v>10</v>
      </c>
      <c r="G19" s="23">
        <f t="shared" si="0"/>
        <v>41039</v>
      </c>
      <c r="H19" s="9">
        <f>SUMIFS(данни[КИЛОМЕТРИ],данни[ДАТА],G19,данни[ДЕЙНОСТ],$H$8)</f>
        <v>0</v>
      </c>
      <c r="I19" s="10" t="e">
        <f>IFERROR(AVERAGEIFS(данни[''''л/100 км''''],данни[ДАТА],G19,данни[ДЕЙНОСТ],$I$8),NA())</f>
        <v>#N/A</v>
      </c>
      <c r="J19" s="10" t="e">
        <f>IFERROR(AVERAGEIFS(данни[¢/км],данни[ДАТА],G19,данни[ДЕЙНОСТ],$J$8),NA())</f>
        <v>#N/A</v>
      </c>
    </row>
    <row r="20" spans="6:10" ht="17.25" x14ac:dyDescent="0.3">
      <c r="F20">
        <v>11</v>
      </c>
      <c r="G20" s="23">
        <f t="shared" si="0"/>
        <v>41040</v>
      </c>
      <c r="H20" s="9">
        <f>SUMIFS(данни[КИЛОМЕТРИ],данни[ДАТА],G20,данни[ДЕЙНОСТ],$H$8)</f>
        <v>0</v>
      </c>
      <c r="I20" s="10" t="e">
        <f>IFERROR(AVERAGEIFS(данни[''''л/100 км''''],данни[ДАТА],G20,данни[ДЕЙНОСТ],$I$8),NA())</f>
        <v>#N/A</v>
      </c>
      <c r="J20" s="10" t="e">
        <f>IFERROR(AVERAGEIFS(данни[¢/км],данни[ДАТА],G20,данни[ДЕЙНОСТ],$J$8),NA())</f>
        <v>#N/A</v>
      </c>
    </row>
    <row r="21" spans="6:10" ht="17.25" x14ac:dyDescent="0.3">
      <c r="F21">
        <v>12</v>
      </c>
      <c r="G21" s="23">
        <f t="shared" si="0"/>
        <v>41041</v>
      </c>
      <c r="H21" s="9">
        <f>SUMIFS(данни[КИЛОМЕТРИ],данни[ДАТА],G21,данни[ДЕЙНОСТ],$H$8)</f>
        <v>0</v>
      </c>
      <c r="I21" s="10" t="e">
        <f>IFERROR(AVERAGEIFS(данни[''''л/100 км''''],данни[ДАТА],G21,данни[ДЕЙНОСТ],$I$8),NA())</f>
        <v>#N/A</v>
      </c>
      <c r="J21" s="10" t="e">
        <f>IFERROR(AVERAGEIFS(данни[¢/км],данни[ДАТА],G21,данни[ДЕЙНОСТ],$J$8),NA())</f>
        <v>#N/A</v>
      </c>
    </row>
    <row r="22" spans="6:10" ht="17.25" x14ac:dyDescent="0.3">
      <c r="F22">
        <v>13</v>
      </c>
      <c r="G22" s="23">
        <f t="shared" si="0"/>
        <v>41042</v>
      </c>
      <c r="H22" s="9">
        <f>SUMIFS(данни[КИЛОМЕТРИ],данни[ДАТА],G22,данни[ДЕЙНОСТ],$H$8)</f>
        <v>0</v>
      </c>
      <c r="I22" s="10" t="e">
        <f>IFERROR(AVERAGEIFS(данни[''''л/100 км''''],данни[ДАТА],G22,данни[ДЕЙНОСТ],$I$8),NA())</f>
        <v>#N/A</v>
      </c>
      <c r="J22" s="10" t="e">
        <f>IFERROR(AVERAGEIFS(данни[¢/км],данни[ДАТА],G22,данни[ДЕЙНОСТ],$J$8),NA())</f>
        <v>#N/A</v>
      </c>
    </row>
    <row r="23" spans="6:10" ht="17.25" x14ac:dyDescent="0.3">
      <c r="F23">
        <v>14</v>
      </c>
      <c r="G23" s="23">
        <f t="shared" si="0"/>
        <v>41043</v>
      </c>
      <c r="H23" s="9">
        <f>SUMIFS(данни[КИЛОМЕТРИ],данни[ДАТА],G23,данни[ДЕЙНОСТ],$H$8)</f>
        <v>0</v>
      </c>
      <c r="I23" s="10" t="e">
        <f>IFERROR(AVERAGEIFS(данни[''''л/100 км''''],данни[ДАТА],G23,данни[ДЕЙНОСТ],$I$8),NA())</f>
        <v>#N/A</v>
      </c>
      <c r="J23" s="10" t="e">
        <f>IFERROR(AVERAGEIFS(данни[¢/км],данни[ДАТА],G23,данни[ДЕЙНОСТ],$J$8),NA())</f>
        <v>#N/A</v>
      </c>
    </row>
    <row r="24" spans="6:10" ht="17.25" x14ac:dyDescent="0.3">
      <c r="F24">
        <v>15</v>
      </c>
      <c r="G24" s="23">
        <f t="shared" si="0"/>
        <v>41044</v>
      </c>
      <c r="H24" s="9">
        <f>SUMIFS(данни[КИЛОМЕТРИ],данни[ДАТА],G24,данни[ДЕЙНОСТ],$H$8)</f>
        <v>0</v>
      </c>
      <c r="I24" s="10" t="e">
        <f>IFERROR(AVERAGEIFS(данни[''''л/100 км''''],данни[ДАТА],G24,данни[ДЕЙНОСТ],$I$8),NA())</f>
        <v>#N/A</v>
      </c>
      <c r="J24" s="10" t="e">
        <f>IFERROR(AVERAGEIFS(данни[¢/км],данни[ДАТА],G24,данни[ДЕЙНОСТ],$J$8),NA())</f>
        <v>#N/A</v>
      </c>
    </row>
    <row r="25" spans="6:10" ht="17.25" x14ac:dyDescent="0.3">
      <c r="F25">
        <v>16</v>
      </c>
      <c r="G25" s="23">
        <f t="shared" si="0"/>
        <v>41045</v>
      </c>
      <c r="H25" s="9">
        <f>SUMIFS(данни[КИЛОМЕТРИ],данни[ДАТА],G25,данни[ДЕЙНОСТ],$H$8)</f>
        <v>0</v>
      </c>
      <c r="I25" s="10" t="e">
        <f>IFERROR(AVERAGEIFS(данни[''''л/100 км''''],данни[ДАТА],G25,данни[ДЕЙНОСТ],$I$8),NA())</f>
        <v>#N/A</v>
      </c>
      <c r="J25" s="10" t="e">
        <f>IFERROR(AVERAGEIFS(данни[¢/км],данни[ДАТА],G25,данни[ДЕЙНОСТ],$J$8),NA())</f>
        <v>#N/A</v>
      </c>
    </row>
    <row r="26" spans="6:10" ht="17.25" x14ac:dyDescent="0.3">
      <c r="F26">
        <v>17</v>
      </c>
      <c r="G26" s="23">
        <f t="shared" si="0"/>
        <v>41046</v>
      </c>
      <c r="H26" s="9">
        <f>SUMIFS(данни[КИЛОМЕТРИ],данни[ДАТА],G26,данни[ДЕЙНОСТ],$H$8)</f>
        <v>0</v>
      </c>
      <c r="I26" s="10" t="e">
        <f>IFERROR(AVERAGEIFS(данни[''''л/100 км''''],данни[ДАТА],G26,данни[ДЕЙНОСТ],$I$8),NA())</f>
        <v>#N/A</v>
      </c>
      <c r="J26" s="10" t="e">
        <f>IFERROR(AVERAGEIFS(данни[¢/км],данни[ДАТА],G26,данни[ДЕЙНОСТ],$J$8),NA())</f>
        <v>#N/A</v>
      </c>
    </row>
    <row r="27" spans="6:10" ht="17.25" x14ac:dyDescent="0.3">
      <c r="F27">
        <v>18</v>
      </c>
      <c r="G27" s="23">
        <f t="shared" si="0"/>
        <v>41047</v>
      </c>
      <c r="H27" s="9">
        <f>SUMIFS(данни[КИЛОМЕТРИ],данни[ДАТА],G27,данни[ДЕЙНОСТ],$H$8)</f>
        <v>0</v>
      </c>
      <c r="I27" s="10" t="e">
        <f>IFERROR(AVERAGEIFS(данни[''''л/100 км''''],данни[ДАТА],G27,данни[ДЕЙНОСТ],$I$8),NA())</f>
        <v>#N/A</v>
      </c>
      <c r="J27" s="10" t="e">
        <f>IFERROR(AVERAGEIFS(данни[¢/км],данни[ДАТА],G27,данни[ДЕЙНОСТ],$J$8),NA())</f>
        <v>#N/A</v>
      </c>
    </row>
    <row r="28" spans="6:10" ht="17.25" x14ac:dyDescent="0.3">
      <c r="F28">
        <v>19</v>
      </c>
      <c r="G28" s="23">
        <f t="shared" si="0"/>
        <v>41048</v>
      </c>
      <c r="H28" s="9">
        <f>SUMIFS(данни[КИЛОМЕТРИ],данни[ДАТА],G28,данни[ДЕЙНОСТ],$H$8)</f>
        <v>0</v>
      </c>
      <c r="I28" s="10" t="e">
        <f>IFERROR(AVERAGEIFS(данни[''''л/100 км''''],данни[ДАТА],G28,данни[ДЕЙНОСТ],$I$8),NA())</f>
        <v>#N/A</v>
      </c>
      <c r="J28" s="10" t="e">
        <f>IFERROR(AVERAGEIFS(данни[¢/км],данни[ДАТА],G28,данни[ДЕЙНОСТ],$J$8),NA())</f>
        <v>#N/A</v>
      </c>
    </row>
    <row r="29" spans="6:10" ht="17.25" x14ac:dyDescent="0.3">
      <c r="F29">
        <v>20</v>
      </c>
      <c r="G29" s="23">
        <f t="shared" si="0"/>
        <v>41049</v>
      </c>
      <c r="H29" s="9">
        <f>SUMIFS(данни[КИЛОМЕТРИ],данни[ДАТА],G29,данни[ДЕЙНОСТ],$H$8)</f>
        <v>0</v>
      </c>
      <c r="I29" s="10" t="e">
        <f>IFERROR(AVERAGEIFS(данни[''''л/100 км''''],данни[ДАТА],G29,данни[ДЕЙНОСТ],$I$8),NA())</f>
        <v>#N/A</v>
      </c>
      <c r="J29" s="10" t="e">
        <f>IFERROR(AVERAGEIFS(данни[¢/км],данни[ДАТА],G29,данни[ДЕЙНОСТ],$J$8),NA())</f>
        <v>#N/A</v>
      </c>
    </row>
    <row r="30" spans="6:10" ht="17.25" x14ac:dyDescent="0.3">
      <c r="F30">
        <v>21</v>
      </c>
      <c r="G30" s="23">
        <f t="shared" si="0"/>
        <v>41050</v>
      </c>
      <c r="H30" s="9">
        <f>SUMIFS(данни[КИЛОМЕТРИ],данни[ДАТА],G30,данни[ДЕЙНОСТ],$H$8)</f>
        <v>0</v>
      </c>
      <c r="I30" s="10" t="e">
        <f>IFERROR(AVERAGEIFS(данни[''''л/100 км''''],данни[ДАТА],G30,данни[ДЕЙНОСТ],$I$8),NA())</f>
        <v>#N/A</v>
      </c>
      <c r="J30" s="10" t="e">
        <f>IFERROR(AVERAGEIFS(данни[¢/км],данни[ДАТА],G30,данни[ДЕЙНОСТ],$J$8),NA())</f>
        <v>#N/A</v>
      </c>
    </row>
    <row r="31" spans="6:10" ht="17.25" x14ac:dyDescent="0.3">
      <c r="F31">
        <v>22</v>
      </c>
      <c r="G31" s="23">
        <f t="shared" si="0"/>
        <v>41051</v>
      </c>
      <c r="H31" s="9">
        <f>SUMIFS(данни[КИЛОМЕТРИ],данни[ДАТА],G31,данни[ДЕЙНОСТ],$H$8)</f>
        <v>0</v>
      </c>
      <c r="I31" s="10" t="e">
        <f>IFERROR(AVERAGEIFS(данни[''''л/100 км''''],данни[ДАТА],G31,данни[ДЕЙНОСТ],$I$8),NA())</f>
        <v>#N/A</v>
      </c>
      <c r="J31" s="10" t="e">
        <f>IFERROR(AVERAGEIFS(данни[¢/км],данни[ДАТА],G31,данни[ДЕЙНОСТ],$J$8),NA())</f>
        <v>#N/A</v>
      </c>
    </row>
    <row r="32" spans="6:10" ht="17.25" x14ac:dyDescent="0.3">
      <c r="F32">
        <v>23</v>
      </c>
      <c r="G32" s="23">
        <f t="shared" si="0"/>
        <v>41052</v>
      </c>
      <c r="H32" s="9">
        <f>SUMIFS(данни[КИЛОМЕТРИ],данни[ДАТА],G32,данни[ДЕЙНОСТ],$H$8)</f>
        <v>0</v>
      </c>
      <c r="I32" s="10" t="e">
        <f>IFERROR(AVERAGEIFS(данни[''''л/100 км''''],данни[ДАТА],G32,данни[ДЕЙНОСТ],$I$8),NA())</f>
        <v>#N/A</v>
      </c>
      <c r="J32" s="10" t="e">
        <f>IFERROR(AVERAGEIFS(данни[¢/км],данни[ДАТА],G32,данни[ДЕЙНОСТ],$J$8),NA())</f>
        <v>#N/A</v>
      </c>
    </row>
    <row r="33" spans="6:10" ht="17.25" x14ac:dyDescent="0.3">
      <c r="F33">
        <v>24</v>
      </c>
      <c r="G33" s="23">
        <f t="shared" si="0"/>
        <v>41053</v>
      </c>
      <c r="H33" s="9">
        <f>SUMIFS(данни[КИЛОМЕТРИ],данни[ДАТА],G33,данни[ДЕЙНОСТ],$H$8)</f>
        <v>0</v>
      </c>
      <c r="I33" s="10" t="e">
        <f>IFERROR(AVERAGEIFS(данни[''''л/100 км''''],данни[ДАТА],G33,данни[ДЕЙНОСТ],$I$8),NA())</f>
        <v>#N/A</v>
      </c>
      <c r="J33" s="10" t="e">
        <f>IFERROR(AVERAGEIFS(данни[¢/км],данни[ДАТА],G33,данни[ДЕЙНОСТ],$J$8),NA())</f>
        <v>#N/A</v>
      </c>
    </row>
    <row r="34" spans="6:10" ht="17.25" x14ac:dyDescent="0.3">
      <c r="F34">
        <v>25</v>
      </c>
      <c r="G34" s="23">
        <f t="shared" si="0"/>
        <v>41054</v>
      </c>
      <c r="H34" s="9">
        <f>SUMIFS(данни[КИЛОМЕТРИ],данни[ДАТА],G34,данни[ДЕЙНОСТ],$H$8)</f>
        <v>0</v>
      </c>
      <c r="I34" s="10" t="e">
        <f>IFERROR(AVERAGEIFS(данни[''''л/100 км''''],данни[ДАТА],G34,данни[ДЕЙНОСТ],$I$8),NA())</f>
        <v>#N/A</v>
      </c>
      <c r="J34" s="10" t="e">
        <f>IFERROR(AVERAGEIFS(данни[¢/км],данни[ДАТА],G34,данни[ДЕЙНОСТ],$J$8),NA())</f>
        <v>#N/A</v>
      </c>
    </row>
    <row r="35" spans="6:10" ht="17.25" x14ac:dyDescent="0.3">
      <c r="F35">
        <v>26</v>
      </c>
      <c r="G35" s="23">
        <f t="shared" si="0"/>
        <v>41055</v>
      </c>
      <c r="H35" s="9">
        <f>SUMIFS(данни[КИЛОМЕТРИ],данни[ДАТА],G35,данни[ДЕЙНОСТ],$H$8)</f>
        <v>0</v>
      </c>
      <c r="I35" s="10" t="e">
        <f>IFERROR(AVERAGEIFS(данни[''''л/100 км''''],данни[ДАТА],G35,данни[ДЕЙНОСТ],$I$8),NA())</f>
        <v>#N/A</v>
      </c>
      <c r="J35" s="10" t="e">
        <f>IFERROR(AVERAGEIFS(данни[¢/км],данни[ДАТА],G35,данни[ДЕЙНОСТ],$J$8),NA())</f>
        <v>#N/A</v>
      </c>
    </row>
    <row r="36" spans="6:10" ht="17.25" x14ac:dyDescent="0.3">
      <c r="F36">
        <v>27</v>
      </c>
      <c r="G36" s="23">
        <f t="shared" si="0"/>
        <v>41056</v>
      </c>
      <c r="H36" s="9">
        <f>SUMIFS(данни[КИЛОМЕТРИ],данни[ДАТА],G36,данни[ДЕЙНОСТ],$H$8)</f>
        <v>0</v>
      </c>
      <c r="I36" s="10" t="e">
        <f>IFERROR(AVERAGEIFS(данни[''''л/100 км''''],данни[ДАТА],G36,данни[ДЕЙНОСТ],$I$8),NA())</f>
        <v>#N/A</v>
      </c>
      <c r="J36" s="10" t="e">
        <f>IFERROR(AVERAGEIFS(данни[¢/км],данни[ДАТА],G36,данни[ДЕЙНОСТ],$J$8),NA())</f>
        <v>#N/A</v>
      </c>
    </row>
    <row r="37" spans="6:10" ht="17.25" x14ac:dyDescent="0.3">
      <c r="F37">
        <v>28</v>
      </c>
      <c r="G37" s="23">
        <f t="shared" si="0"/>
        <v>41057</v>
      </c>
      <c r="H37" s="9">
        <f>SUMIFS(данни[КИЛОМЕТРИ],данни[ДАТА],G37,данни[ДЕЙНОСТ],$H$8)</f>
        <v>0</v>
      </c>
      <c r="I37" s="10" t="e">
        <f>IFERROR(AVERAGEIFS(данни[''''л/100 км''''],данни[ДАТА],G37,данни[ДЕЙНОСТ],$I$8),NA())</f>
        <v>#N/A</v>
      </c>
      <c r="J37" s="10" t="e">
        <f>IFERROR(AVERAGEIFS(данни[¢/км],данни[ДАТА],G37,данни[ДЕЙНОСТ],$J$8),NA())</f>
        <v>#N/A</v>
      </c>
    </row>
    <row r="38" spans="6:10" ht="17.25" x14ac:dyDescent="0.3">
      <c r="F38">
        <v>29</v>
      </c>
      <c r="G38" s="23">
        <f t="shared" si="0"/>
        <v>41058</v>
      </c>
      <c r="H38" s="9">
        <f>SUMIFS(данни[КИЛОМЕТРИ],данни[ДАТА],G38,данни[ДЕЙНОСТ],$H$8)</f>
        <v>0</v>
      </c>
      <c r="I38" s="10" t="e">
        <f>IFERROR(AVERAGEIFS(данни[''''л/100 км''''],данни[ДАТА],G38,данни[ДЕЙНОСТ],$I$8),NA())</f>
        <v>#N/A</v>
      </c>
      <c r="J38" s="10" t="e">
        <f>IFERROR(AVERAGEIFS(данни[¢/км],данни[ДАТА],G38,данни[ДЕЙНОСТ],$J$8),NA())</f>
        <v>#N/A</v>
      </c>
    </row>
    <row r="39" spans="6:10" ht="17.25" x14ac:dyDescent="0.3">
      <c r="F39">
        <v>30</v>
      </c>
      <c r="G39" s="23">
        <f t="shared" si="0"/>
        <v>41059</v>
      </c>
      <c r="H39" s="9">
        <f>SUMIFS(данни[КИЛОМЕТРИ],данни[ДАТА],G39,данни[ДЕЙНОСТ],$H$8)</f>
        <v>0</v>
      </c>
      <c r="I39" s="10" t="e">
        <f>IFERROR(AVERAGEIFS(данни[''''л/100 км''''],данни[ДАТА],G39,данни[ДЕЙНОСТ],$I$8),NA())</f>
        <v>#N/A</v>
      </c>
      <c r="J39" s="10" t="e">
        <f>IFERROR(AVERAGEIFS(данни[¢/км],данни[ДАТА],G39,данни[ДЕЙНОСТ],$J$8),NA())</f>
        <v>#N/A</v>
      </c>
    </row>
    <row r="40" spans="6:10" ht="17.25" x14ac:dyDescent="0.3">
      <c r="F40">
        <v>31</v>
      </c>
      <c r="G40" s="23">
        <f t="shared" si="0"/>
        <v>41060</v>
      </c>
      <c r="H40" s="9">
        <f>SUMIFS(данни[КИЛОМЕТРИ],данни[ДАТА],G40,данни[ДЕЙНОСТ],$H$8)</f>
        <v>0</v>
      </c>
      <c r="I40" s="10" t="e">
        <f>IFERROR(AVERAGEIFS(данни[''''л/100 км''''],данни[ДАТА],G40,данни[ДЕЙНОСТ],$I$8),NA())</f>
        <v>#N/A</v>
      </c>
      <c r="J40" s="10" t="e">
        <f>IFERROR(AVERAGEIFS(данни[¢/км],данни[ДАТА],G40,данни[ДЕЙНОСТ],$J$8),NA())</f>
        <v>#N/A</v>
      </c>
    </row>
    <row r="41" spans="6:10" ht="17.25" x14ac:dyDescent="0.3">
      <c r="F41">
        <v>32</v>
      </c>
      <c r="G41" s="23">
        <f t="shared" si="0"/>
        <v>41061</v>
      </c>
      <c r="H41" s="9">
        <f>SUMIFS(данни[КИЛОМЕТРИ],данни[ДАТА],G41,данни[ДЕЙНОСТ],$H$8)</f>
        <v>0</v>
      </c>
      <c r="I41" s="10" t="e">
        <f>IFERROR(AVERAGEIFS(данни[''''л/100 км''''],данни[ДАТА],G41,данни[ДЕЙНОСТ],$I$8),NA())</f>
        <v>#N/A</v>
      </c>
      <c r="J41" s="10" t="e">
        <f>IFERROR(AVERAGEIFS(данни[¢/км],данни[ДАТА],G41,данни[ДЕЙНОСТ],$J$8),NA())</f>
        <v>#N/A</v>
      </c>
    </row>
    <row r="42" spans="6:10" ht="17.25" x14ac:dyDescent="0.3">
      <c r="F42">
        <v>33</v>
      </c>
      <c r="G42" s="23">
        <f t="shared" si="0"/>
        <v>41062</v>
      </c>
      <c r="H42" s="9">
        <f>SUMIFS(данни[КИЛОМЕТРИ],данни[ДАТА],G42,данни[ДЕЙНОСТ],$H$8)</f>
        <v>0</v>
      </c>
      <c r="I42" s="10" t="e">
        <f>IFERROR(AVERAGEIFS(данни[''''л/100 км''''],данни[ДАТА],G42,данни[ДЕЙНОСТ],$I$8),NA())</f>
        <v>#N/A</v>
      </c>
      <c r="J42" s="10" t="e">
        <f>IFERROR(AVERAGEIFS(данни[¢/км],данни[ДАТА],G42,данни[ДЕЙНОСТ],$J$8),NA())</f>
        <v>#N/A</v>
      </c>
    </row>
    <row r="43" spans="6:10" ht="17.25" x14ac:dyDescent="0.3">
      <c r="F43">
        <v>34</v>
      </c>
      <c r="G43" s="23">
        <f t="shared" ref="G43:G69" si="1">G42+1</f>
        <v>41063</v>
      </c>
      <c r="H43" s="9">
        <f>SUMIFS(данни[КИЛОМЕТРИ],данни[ДАТА],G43,данни[ДЕЙНОСТ],$H$8)</f>
        <v>0</v>
      </c>
      <c r="I43" s="10" t="e">
        <f>IFERROR(AVERAGEIFS(данни[''''л/100 км''''],данни[ДАТА],G43,данни[ДЕЙНОСТ],$I$8),NA())</f>
        <v>#N/A</v>
      </c>
      <c r="J43" s="10" t="e">
        <f>IFERROR(AVERAGEIFS(данни[¢/км],данни[ДАТА],G43,данни[ДЕЙНОСТ],$J$8),NA())</f>
        <v>#N/A</v>
      </c>
    </row>
    <row r="44" spans="6:10" ht="17.25" x14ac:dyDescent="0.3">
      <c r="F44">
        <v>35</v>
      </c>
      <c r="G44" s="23">
        <f t="shared" si="1"/>
        <v>41064</v>
      </c>
      <c r="H44" s="9">
        <f>SUMIFS(данни[КИЛОМЕТРИ],данни[ДАТА],G44,данни[ДЕЙНОСТ],$H$8)</f>
        <v>0</v>
      </c>
      <c r="I44" s="10" t="e">
        <f>IFERROR(AVERAGEIFS(данни[''''л/100 км''''],данни[ДАТА],G44,данни[ДЕЙНОСТ],$I$8),NA())</f>
        <v>#N/A</v>
      </c>
      <c r="J44" s="10" t="e">
        <f>IFERROR(AVERAGEIFS(данни[¢/км],данни[ДАТА],G44,данни[ДЕЙНОСТ],$J$8),NA())</f>
        <v>#N/A</v>
      </c>
    </row>
    <row r="45" spans="6:10" ht="17.25" x14ac:dyDescent="0.3">
      <c r="F45">
        <v>36</v>
      </c>
      <c r="G45" s="23">
        <f t="shared" si="1"/>
        <v>41065</v>
      </c>
      <c r="H45" s="9">
        <f>SUMIFS(данни[КИЛОМЕТРИ],данни[ДАТА],G45,данни[ДЕЙНОСТ],$H$8)</f>
        <v>0</v>
      </c>
      <c r="I45" s="10" t="e">
        <f>IFERROR(AVERAGEIFS(данни[''''л/100 км''''],данни[ДАТА],G45,данни[ДЕЙНОСТ],$I$8),NA())</f>
        <v>#N/A</v>
      </c>
      <c r="J45" s="10" t="e">
        <f>IFERROR(AVERAGEIFS(данни[¢/км],данни[ДАТА],G45,данни[ДЕЙНОСТ],$J$8),NA())</f>
        <v>#N/A</v>
      </c>
    </row>
    <row r="46" spans="6:10" ht="17.25" x14ac:dyDescent="0.3">
      <c r="F46">
        <v>37</v>
      </c>
      <c r="G46" s="23">
        <f t="shared" si="1"/>
        <v>41066</v>
      </c>
      <c r="H46" s="9">
        <f>SUMIFS(данни[КИЛОМЕТРИ],данни[ДАТА],G46,данни[ДЕЙНОСТ],$H$8)</f>
        <v>0</v>
      </c>
      <c r="I46" s="10" t="e">
        <f>IFERROR(AVERAGEIFS(данни[''''л/100 км''''],данни[ДАТА],G46,данни[ДЕЙНОСТ],$I$8),NA())</f>
        <v>#N/A</v>
      </c>
      <c r="J46" s="10" t="e">
        <f>IFERROR(AVERAGEIFS(данни[¢/км],данни[ДАТА],G46,данни[ДЕЙНОСТ],$J$8),NA())</f>
        <v>#N/A</v>
      </c>
    </row>
    <row r="47" spans="6:10" ht="17.25" x14ac:dyDescent="0.3">
      <c r="F47">
        <v>38</v>
      </c>
      <c r="G47" s="23">
        <f t="shared" si="1"/>
        <v>41067</v>
      </c>
      <c r="H47" s="9">
        <f>SUMIFS(данни[КИЛОМЕТРИ],данни[ДАТА],G47,данни[ДЕЙНОСТ],$H$8)</f>
        <v>0</v>
      </c>
      <c r="I47" s="10" t="e">
        <f>IFERROR(AVERAGEIFS(данни[''''л/100 км''''],данни[ДАТА],G47,данни[ДЕЙНОСТ],$I$8),NA())</f>
        <v>#N/A</v>
      </c>
      <c r="J47" s="10" t="e">
        <f>IFERROR(AVERAGEIFS(данни[¢/км],данни[ДАТА],G47,данни[ДЕЙНОСТ],$J$8),NA())</f>
        <v>#N/A</v>
      </c>
    </row>
    <row r="48" spans="6:10" ht="17.25" x14ac:dyDescent="0.3">
      <c r="F48">
        <v>39</v>
      </c>
      <c r="G48" s="23">
        <f t="shared" si="1"/>
        <v>41068</v>
      </c>
      <c r="H48" s="9">
        <f>SUMIFS(данни[КИЛОМЕТРИ],данни[ДАТА],G48,данни[ДЕЙНОСТ],$H$8)</f>
        <v>0</v>
      </c>
      <c r="I48" s="10" t="e">
        <f>IFERROR(AVERAGEIFS(данни[''''л/100 км''''],данни[ДАТА],G48,данни[ДЕЙНОСТ],$I$8),NA())</f>
        <v>#N/A</v>
      </c>
      <c r="J48" s="10" t="e">
        <f>IFERROR(AVERAGEIFS(данни[¢/км],данни[ДАТА],G48,данни[ДЕЙНОСТ],$J$8),NA())</f>
        <v>#N/A</v>
      </c>
    </row>
    <row r="49" spans="6:10" ht="17.25" x14ac:dyDescent="0.3">
      <c r="F49">
        <v>40</v>
      </c>
      <c r="G49" s="23">
        <f t="shared" si="1"/>
        <v>41069</v>
      </c>
      <c r="H49" s="9">
        <f>SUMIFS(данни[КИЛОМЕТРИ],данни[ДАТА],G49,данни[ДЕЙНОСТ],$H$8)</f>
        <v>0</v>
      </c>
      <c r="I49" s="10" t="e">
        <f>IFERROR(AVERAGEIFS(данни[''''л/100 км''''],данни[ДАТА],G49,данни[ДЕЙНОСТ],$I$8),NA())</f>
        <v>#N/A</v>
      </c>
      <c r="J49" s="10" t="e">
        <f>IFERROR(AVERAGEIFS(данни[¢/км],данни[ДАТА],G49,данни[ДЕЙНОСТ],$J$8),NA())</f>
        <v>#N/A</v>
      </c>
    </row>
    <row r="50" spans="6:10" ht="17.25" x14ac:dyDescent="0.3">
      <c r="F50">
        <v>41</v>
      </c>
      <c r="G50" s="23">
        <f t="shared" si="1"/>
        <v>41070</v>
      </c>
      <c r="H50" s="9">
        <f>SUMIFS(данни[КИЛОМЕТРИ],данни[ДАТА],G50,данни[ДЕЙНОСТ],$H$8)</f>
        <v>0</v>
      </c>
      <c r="I50" s="10" t="e">
        <f>IFERROR(AVERAGEIFS(данни[''''л/100 км''''],данни[ДАТА],G50,данни[ДЕЙНОСТ],$I$8),NA())</f>
        <v>#N/A</v>
      </c>
      <c r="J50" s="10" t="e">
        <f>IFERROR(AVERAGEIFS(данни[¢/км],данни[ДАТА],G50,данни[ДЕЙНОСТ],$J$8),NA())</f>
        <v>#N/A</v>
      </c>
    </row>
    <row r="51" spans="6:10" ht="17.25" x14ac:dyDescent="0.3">
      <c r="F51">
        <v>42</v>
      </c>
      <c r="G51" s="23">
        <f t="shared" si="1"/>
        <v>41071</v>
      </c>
      <c r="H51" s="9">
        <f>SUMIFS(данни[КИЛОМЕТРИ],данни[ДАТА],G51,данни[ДЕЙНОСТ],$H$8)</f>
        <v>0</v>
      </c>
      <c r="I51" s="10" t="e">
        <f>IFERROR(AVERAGEIFS(данни[''''л/100 км''''],данни[ДАТА],G51,данни[ДЕЙНОСТ],$I$8),NA())</f>
        <v>#N/A</v>
      </c>
      <c r="J51" s="10" t="e">
        <f>IFERROR(AVERAGEIFS(данни[¢/км],данни[ДАТА],G51,данни[ДЕЙНОСТ],$J$8),NA())</f>
        <v>#N/A</v>
      </c>
    </row>
    <row r="52" spans="6:10" ht="17.25" x14ac:dyDescent="0.3">
      <c r="F52">
        <v>43</v>
      </c>
      <c r="G52" s="23">
        <f t="shared" si="1"/>
        <v>41072</v>
      </c>
      <c r="H52" s="9">
        <f>SUMIFS(данни[КИЛОМЕТРИ],данни[ДАТА],G52,данни[ДЕЙНОСТ],$H$8)</f>
        <v>0</v>
      </c>
      <c r="I52" s="10" t="e">
        <f>IFERROR(AVERAGEIFS(данни[''''л/100 км''''],данни[ДАТА],G52,данни[ДЕЙНОСТ],$I$8),NA())</f>
        <v>#N/A</v>
      </c>
      <c r="J52" s="10" t="e">
        <f>IFERROR(AVERAGEIFS(данни[¢/км],данни[ДАТА],G52,данни[ДЕЙНОСТ],$J$8),NA())</f>
        <v>#N/A</v>
      </c>
    </row>
    <row r="53" spans="6:10" ht="17.25" x14ac:dyDescent="0.3">
      <c r="F53">
        <v>44</v>
      </c>
      <c r="G53" s="23">
        <f t="shared" si="1"/>
        <v>41073</v>
      </c>
      <c r="H53" s="9">
        <f>SUMIFS(данни[КИЛОМЕТРИ],данни[ДАТА],G53,данни[ДЕЙНОСТ],$H$8)</f>
        <v>0</v>
      </c>
      <c r="I53" s="10" t="e">
        <f>IFERROR(AVERAGEIFS(данни[''''л/100 км''''],данни[ДАТА],G53,данни[ДЕЙНОСТ],$I$8),NA())</f>
        <v>#N/A</v>
      </c>
      <c r="J53" s="10" t="e">
        <f>IFERROR(AVERAGEIFS(данни[¢/км],данни[ДАТА],G53,данни[ДЕЙНОСТ],$J$8),NA())</f>
        <v>#N/A</v>
      </c>
    </row>
    <row r="54" spans="6:10" ht="17.25" x14ac:dyDescent="0.3">
      <c r="F54">
        <v>45</v>
      </c>
      <c r="G54" s="23">
        <f t="shared" si="1"/>
        <v>41074</v>
      </c>
      <c r="H54" s="9">
        <f>SUMIFS(данни[КИЛОМЕТРИ],данни[ДАТА],G54,данни[ДЕЙНОСТ],$H$8)</f>
        <v>0</v>
      </c>
      <c r="I54" s="10" t="e">
        <f>IFERROR(AVERAGEIFS(данни[''''л/100 км''''],данни[ДАТА],G54,данни[ДЕЙНОСТ],$I$8),NA())</f>
        <v>#N/A</v>
      </c>
      <c r="J54" s="10" t="e">
        <f>IFERROR(AVERAGEIFS(данни[¢/км],данни[ДАТА],G54,данни[ДЕЙНОСТ],$J$8),NA())</f>
        <v>#N/A</v>
      </c>
    </row>
    <row r="55" spans="6:10" ht="17.25" x14ac:dyDescent="0.3">
      <c r="F55">
        <v>46</v>
      </c>
      <c r="G55" s="23">
        <f t="shared" si="1"/>
        <v>41075</v>
      </c>
      <c r="H55" s="9">
        <f>SUMIFS(данни[КИЛОМЕТРИ],данни[ДАТА],G55,данни[ДЕЙНОСТ],$H$8)</f>
        <v>0</v>
      </c>
      <c r="I55" s="10" t="e">
        <f>IFERROR(AVERAGEIFS(данни[''''л/100 км''''],данни[ДАТА],G55,данни[ДЕЙНОСТ],$I$8),NA())</f>
        <v>#N/A</v>
      </c>
      <c r="J55" s="10" t="e">
        <f>IFERROR(AVERAGEIFS(данни[¢/км],данни[ДАТА],G55,данни[ДЕЙНОСТ],$J$8),NA())</f>
        <v>#N/A</v>
      </c>
    </row>
    <row r="56" spans="6:10" ht="17.25" x14ac:dyDescent="0.3">
      <c r="F56">
        <v>47</v>
      </c>
      <c r="G56" s="23">
        <f t="shared" si="1"/>
        <v>41076</v>
      </c>
      <c r="H56" s="9">
        <f>SUMIFS(данни[КИЛОМЕТРИ],данни[ДАТА],G56,данни[ДЕЙНОСТ],$H$8)</f>
        <v>0</v>
      </c>
      <c r="I56" s="10" t="e">
        <f>IFERROR(AVERAGEIFS(данни[''''л/100 км''''],данни[ДАТА],G56,данни[ДЕЙНОСТ],$I$8),NA())</f>
        <v>#N/A</v>
      </c>
      <c r="J56" s="10" t="e">
        <f>IFERROR(AVERAGEIFS(данни[¢/км],данни[ДАТА],G56,данни[ДЕЙНОСТ],$J$8),NA())</f>
        <v>#N/A</v>
      </c>
    </row>
    <row r="57" spans="6:10" ht="17.25" x14ac:dyDescent="0.3">
      <c r="F57">
        <v>48</v>
      </c>
      <c r="G57" s="23">
        <f t="shared" si="1"/>
        <v>41077</v>
      </c>
      <c r="H57" s="9">
        <f>SUMIFS(данни[КИЛОМЕТРИ],данни[ДАТА],G57,данни[ДЕЙНОСТ],$H$8)</f>
        <v>0</v>
      </c>
      <c r="I57" s="10" t="e">
        <f>IFERROR(AVERAGEIFS(данни[''''л/100 км''''],данни[ДАТА],G57,данни[ДЕЙНОСТ],$I$8),NA())</f>
        <v>#N/A</v>
      </c>
      <c r="J57" s="10" t="e">
        <f>IFERROR(AVERAGEIFS(данни[¢/км],данни[ДАТА],G57,данни[ДЕЙНОСТ],$J$8),NA())</f>
        <v>#N/A</v>
      </c>
    </row>
    <row r="58" spans="6:10" ht="17.25" x14ac:dyDescent="0.3">
      <c r="F58">
        <v>49</v>
      </c>
      <c r="G58" s="23">
        <f t="shared" si="1"/>
        <v>41078</v>
      </c>
      <c r="H58" s="9">
        <f>SUMIFS(данни[КИЛОМЕТРИ],данни[ДАТА],G58,данни[ДЕЙНОСТ],$H$8)</f>
        <v>0</v>
      </c>
      <c r="I58" s="10" t="e">
        <f>IFERROR(AVERAGEIFS(данни[''''л/100 км''''],данни[ДАТА],G58,данни[ДЕЙНОСТ],$I$8),NA())</f>
        <v>#N/A</v>
      </c>
      <c r="J58" s="10" t="e">
        <f>IFERROR(AVERAGEIFS(данни[¢/км],данни[ДАТА],G58,данни[ДЕЙНОСТ],$J$8),NA())</f>
        <v>#N/A</v>
      </c>
    </row>
    <row r="59" spans="6:10" ht="17.25" x14ac:dyDescent="0.3">
      <c r="F59">
        <v>50</v>
      </c>
      <c r="G59" s="23">
        <f t="shared" si="1"/>
        <v>41079</v>
      </c>
      <c r="H59" s="9">
        <f>SUMIFS(данни[КИЛОМЕТРИ],данни[ДАТА],G59,данни[ДЕЙНОСТ],$H$8)</f>
        <v>0</v>
      </c>
      <c r="I59" s="10" t="e">
        <f>IFERROR(AVERAGEIFS(данни[''''л/100 км''''],данни[ДАТА],G59,данни[ДЕЙНОСТ],$I$8),NA())</f>
        <v>#N/A</v>
      </c>
      <c r="J59" s="10" t="e">
        <f>IFERROR(AVERAGEIFS(данни[¢/км],данни[ДАТА],G59,данни[ДЕЙНОСТ],$J$8),NA())</f>
        <v>#N/A</v>
      </c>
    </row>
    <row r="60" spans="6:10" ht="17.25" x14ac:dyDescent="0.3">
      <c r="F60">
        <v>51</v>
      </c>
      <c r="G60" s="23">
        <f t="shared" si="1"/>
        <v>41080</v>
      </c>
      <c r="H60" s="9">
        <f>SUMIFS(данни[КИЛОМЕТРИ],данни[ДАТА],G60,данни[ДЕЙНОСТ],$H$8)</f>
        <v>0</v>
      </c>
      <c r="I60" s="10" t="e">
        <f>IFERROR(AVERAGEIFS(данни[''''л/100 км''''],данни[ДАТА],G60,данни[ДЕЙНОСТ],$I$8),NA())</f>
        <v>#N/A</v>
      </c>
      <c r="J60" s="10" t="e">
        <f>IFERROR(AVERAGEIFS(данни[¢/км],данни[ДАТА],G60,данни[ДЕЙНОСТ],$J$8),NA())</f>
        <v>#N/A</v>
      </c>
    </row>
    <row r="61" spans="6:10" ht="17.25" x14ac:dyDescent="0.3">
      <c r="F61">
        <v>52</v>
      </c>
      <c r="G61" s="23">
        <f t="shared" si="1"/>
        <v>41081</v>
      </c>
      <c r="H61" s="9">
        <f>SUMIFS(данни[КИЛОМЕТРИ],данни[ДАТА],G61,данни[ДЕЙНОСТ],$H$8)</f>
        <v>0</v>
      </c>
      <c r="I61" s="10" t="e">
        <f>IFERROR(AVERAGEIFS(данни[''''л/100 км''''],данни[ДАТА],G61,данни[ДЕЙНОСТ],$I$8),NA())</f>
        <v>#N/A</v>
      </c>
      <c r="J61" s="10" t="e">
        <f>IFERROR(AVERAGEIFS(данни[¢/км],данни[ДАТА],G61,данни[ДЕЙНОСТ],$J$8),NA())</f>
        <v>#N/A</v>
      </c>
    </row>
    <row r="62" spans="6:10" ht="17.25" x14ac:dyDescent="0.3">
      <c r="F62">
        <v>53</v>
      </c>
      <c r="G62" s="23">
        <f t="shared" si="1"/>
        <v>41082</v>
      </c>
      <c r="H62" s="9">
        <f>SUMIFS(данни[КИЛОМЕТРИ],данни[ДАТА],G62,данни[ДЕЙНОСТ],$H$8)</f>
        <v>0</v>
      </c>
      <c r="I62" s="10" t="e">
        <f>IFERROR(AVERAGEIFS(данни[''''л/100 км''''],данни[ДАТА],G62,данни[ДЕЙНОСТ],$I$8),NA())</f>
        <v>#N/A</v>
      </c>
      <c r="J62" s="10" t="e">
        <f>IFERROR(AVERAGEIFS(данни[¢/км],данни[ДАТА],G62,данни[ДЕЙНОСТ],$J$8),NA())</f>
        <v>#N/A</v>
      </c>
    </row>
    <row r="63" spans="6:10" ht="17.25" x14ac:dyDescent="0.3">
      <c r="F63">
        <v>54</v>
      </c>
      <c r="G63" s="23">
        <f t="shared" si="1"/>
        <v>41083</v>
      </c>
      <c r="H63" s="9">
        <f>SUMIFS(данни[КИЛОМЕТРИ],данни[ДАТА],G63,данни[ДЕЙНОСТ],$H$8)</f>
        <v>0</v>
      </c>
      <c r="I63" s="10" t="e">
        <f>IFERROR(AVERAGEIFS(данни[''''л/100 км''''],данни[ДАТА],G63,данни[ДЕЙНОСТ],$I$8),NA())</f>
        <v>#N/A</v>
      </c>
      <c r="J63" s="10" t="e">
        <f>IFERROR(AVERAGEIFS(данни[¢/км],данни[ДАТА],G63,данни[ДЕЙНОСТ],$J$8),NA())</f>
        <v>#N/A</v>
      </c>
    </row>
    <row r="64" spans="6:10" ht="17.25" x14ac:dyDescent="0.3">
      <c r="F64">
        <v>55</v>
      </c>
      <c r="G64" s="23">
        <f t="shared" si="1"/>
        <v>41084</v>
      </c>
      <c r="H64" s="9">
        <f>SUMIFS(данни[КИЛОМЕТРИ],данни[ДАТА],G64,данни[ДЕЙНОСТ],$H$8)</f>
        <v>0</v>
      </c>
      <c r="I64" s="10" t="e">
        <f>IFERROR(AVERAGEIFS(данни[''''л/100 км''''],данни[ДАТА],G64,данни[ДЕЙНОСТ],$I$8),NA())</f>
        <v>#N/A</v>
      </c>
      <c r="J64" s="10" t="e">
        <f>IFERROR(AVERAGEIFS(данни[¢/км],данни[ДАТА],G64,данни[ДЕЙНОСТ],$J$8),NA())</f>
        <v>#N/A</v>
      </c>
    </row>
    <row r="65" spans="6:10" ht="17.25" x14ac:dyDescent="0.3">
      <c r="F65">
        <v>56</v>
      </c>
      <c r="G65" s="23">
        <f t="shared" si="1"/>
        <v>41085</v>
      </c>
      <c r="H65" s="9">
        <f>SUMIFS(данни[КИЛОМЕТРИ],данни[ДАТА],G65,данни[ДЕЙНОСТ],$H$8)</f>
        <v>0</v>
      </c>
      <c r="I65" s="10" t="e">
        <f>IFERROR(AVERAGEIFS(данни[''''л/100 км''''],данни[ДАТА],G65,данни[ДЕЙНОСТ],$I$8),NA())</f>
        <v>#N/A</v>
      </c>
      <c r="J65" s="10" t="e">
        <f>IFERROR(AVERAGEIFS(данни[¢/км],данни[ДАТА],G65,данни[ДЕЙНОСТ],$J$8),NA())</f>
        <v>#N/A</v>
      </c>
    </row>
    <row r="66" spans="6:10" ht="17.25" x14ac:dyDescent="0.3">
      <c r="F66">
        <v>57</v>
      </c>
      <c r="G66" s="23">
        <f t="shared" si="1"/>
        <v>41086</v>
      </c>
      <c r="H66" s="9">
        <f>SUMIFS(данни[КИЛОМЕТРИ],данни[ДАТА],G66,данни[ДЕЙНОСТ],$H$8)</f>
        <v>0</v>
      </c>
      <c r="I66" s="10" t="e">
        <f>IFERROR(AVERAGEIFS(данни[''''л/100 км''''],данни[ДАТА],G66,данни[ДЕЙНОСТ],$I$8),NA())</f>
        <v>#N/A</v>
      </c>
      <c r="J66" s="10" t="e">
        <f>IFERROR(AVERAGEIFS(данни[¢/км],данни[ДАТА],G66,данни[ДЕЙНОСТ],$J$8),NA())</f>
        <v>#N/A</v>
      </c>
    </row>
    <row r="67" spans="6:10" ht="17.25" x14ac:dyDescent="0.3">
      <c r="F67">
        <v>58</v>
      </c>
      <c r="G67" s="23">
        <f t="shared" si="1"/>
        <v>41087</v>
      </c>
      <c r="H67" s="9">
        <f>SUMIFS(данни[КИЛОМЕТРИ],данни[ДАТА],G67,данни[ДЕЙНОСТ],$H$8)</f>
        <v>0</v>
      </c>
      <c r="I67" s="10" t="e">
        <f>IFERROR(AVERAGEIFS(данни[''''л/100 км''''],данни[ДАТА],G67,данни[ДЕЙНОСТ],$I$8),NA())</f>
        <v>#N/A</v>
      </c>
      <c r="J67" s="10" t="e">
        <f>IFERROR(AVERAGEIFS(данни[¢/км],данни[ДАТА],G67,данни[ДЕЙНОСТ],$J$8),NA())</f>
        <v>#N/A</v>
      </c>
    </row>
    <row r="68" spans="6:10" ht="17.25" x14ac:dyDescent="0.3">
      <c r="F68">
        <v>59</v>
      </c>
      <c r="G68" s="23">
        <f t="shared" si="1"/>
        <v>41088</v>
      </c>
      <c r="H68" s="9">
        <f>SUMIFS(данни[КИЛОМЕТРИ],данни[ДАТА],G68,данни[ДЕЙНОСТ],$H$8)</f>
        <v>0</v>
      </c>
      <c r="I68" s="10" t="e">
        <f>IFERROR(AVERAGEIFS(данни[''''л/100 км''''],данни[ДАТА],G68,данни[ДЕЙНОСТ],$I$8),NA())</f>
        <v>#N/A</v>
      </c>
      <c r="J68" s="10" t="e">
        <f>IFERROR(AVERAGEIFS(данни[¢/км],данни[ДАТА],G68,данни[ДЕЙНОСТ],$J$8),NA())</f>
        <v>#N/A</v>
      </c>
    </row>
    <row r="69" spans="6:10" ht="17.25" x14ac:dyDescent="0.3">
      <c r="F69">
        <v>60</v>
      </c>
      <c r="G69" s="23">
        <f t="shared" si="1"/>
        <v>41089</v>
      </c>
      <c r="H69" s="9">
        <f>SUMIFS(данни[КИЛОМЕТРИ],данни[ДАТА],G69,данни[ДЕЙНОСТ],$H$8)</f>
        <v>0</v>
      </c>
      <c r="I69" s="10" t="e">
        <f>IFERROR(AVERAGEIFS(данни[''''л/100 км''''],данни[ДАТА],G69,данни[ДЕЙНОСТ],$I$8),NA())</f>
        <v>#N/A</v>
      </c>
      <c r="J69" s="10" t="e">
        <f>IFERROR(AVERAGEIFS(данни[¢/км],данни[ДАТА],G69,данни[ДЕЙНОСТ],$J$8),NA())</f>
        <v>#N/A</v>
      </c>
    </row>
  </sheetData>
  <dataValidations count="1">
    <dataValidation type="list" allowBlank="1" showInputMessage="1" showErrorMessage="1" sqref="M8">
      <formula1>"''л/100 км'',Разход на гориво"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848674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>Complete</EditorialStatus>
    <Markets xmlns="4fc403f3-6638-4b0f-a325-695180172705"/>
    <OriginAsset xmlns="4fc403f3-6638-4b0f-a325-695180172705" xsi:nil="true"/>
    <AssetStart xmlns="4fc403f3-6638-4b0f-a325-695180172705">2012-07-27T02:52:00+00:00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227840</Value>
    </PublishStatusLookup>
    <APAuthor xmlns="4fc403f3-6638-4b0f-a325-695180172705">
      <UserInfo>
        <DisplayName>REDMOND\v-sa</DisplayName>
        <AccountId>2467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>TP</AssetType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true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2007 Default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TP103107649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Props1.xml><?xml version="1.0" encoding="utf-8"?>
<ds:datastoreItem xmlns:ds="http://schemas.openxmlformats.org/officeDocument/2006/customXml" ds:itemID="{25BD6D9A-2BE3-4668-B87D-BCE873014B5C}"/>
</file>

<file path=customXml/itemProps2.xml><?xml version="1.0" encoding="utf-8"?>
<ds:datastoreItem xmlns:ds="http://schemas.openxmlformats.org/officeDocument/2006/customXml" ds:itemID="{BAEF1064-D5A9-46B3-B87B-CFC620C21F82}"/>
</file>

<file path=customXml/itemProps3.xml><?xml version="1.0" encoding="utf-8"?>
<ds:datastoreItem xmlns:ds="http://schemas.openxmlformats.org/officeDocument/2006/customXml" ds:itemID="{1161E0D1-B75D-4452-A264-A22868C1D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10</vt:i4>
      </vt:variant>
    </vt:vector>
  </HeadingPairs>
  <TitlesOfParts>
    <vt:vector size="13" baseType="lpstr">
      <vt:lpstr>Регистър пропътувано разстояние</vt:lpstr>
      <vt:lpstr>Данни в регистрационния файл</vt:lpstr>
      <vt:lpstr>изчисления</vt:lpstr>
      <vt:lpstr>Втораос</vt:lpstr>
      <vt:lpstr>Възстановяваненакилометър</vt:lpstr>
      <vt:lpstr>Изборнавтораос</vt:lpstr>
      <vt:lpstr>Крайнапериода</vt:lpstr>
      <vt:lpstr>Началонапериода</vt:lpstr>
      <vt:lpstr>'Регистър пропътувано разстояние'!Област_Печат</vt:lpstr>
      <vt:lpstr>Общозавъзстановяване</vt:lpstr>
      <vt:lpstr>Одометърначалногориво</vt:lpstr>
      <vt:lpstr>Отчетеникилометризавъзстановяване</vt:lpstr>
      <vt:lpstr>'Данни в регистрационния файл'!Печатни_заглавия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2012-07-26T20:09:46Z</dcterms:created>
  <dcterms:modified xsi:type="dcterms:W3CDTF">2012-09-27T10:54:46Z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