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template.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ThisWorkbook" autoCompressPictures="0"/>
  <bookViews>
    <workbookView xWindow="4800" yWindow="2835" windowWidth="14400" windowHeight="7365" tabRatio="788"/>
  </bookViews>
  <sheets>
    <sheet name="يناير" sheetId="14" r:id="rId1"/>
    <sheet name="فبراير" sheetId="15" r:id="rId2"/>
    <sheet name="مارس" sheetId="16" r:id="rId3"/>
    <sheet name="أبريل" sheetId="17" r:id="rId4"/>
    <sheet name="مايو" sheetId="18" r:id="rId5"/>
    <sheet name="يونيو" sheetId="19" r:id="rId6"/>
    <sheet name="يوليو" sheetId="20" r:id="rId7"/>
    <sheet name="أغسطس" sheetId="21" r:id="rId8"/>
    <sheet name="سبتمبر" sheetId="22" r:id="rId9"/>
    <sheet name="أكتوبر" sheetId="23" r:id="rId10"/>
    <sheet name="نوفمبر" sheetId="24" r:id="rId11"/>
    <sheet name="ديسمبر" sheetId="25" r:id="rId12"/>
  </sheets>
  <definedNames>
    <definedName name="CalendarYear">يناير!$K$5</definedName>
    <definedName name="ColumnTitleRegion1..H12.1">يناير!$B$3</definedName>
    <definedName name="ColumnTitleRegion1..H12.10">أكتوبر!$B$3</definedName>
    <definedName name="ColumnTitleRegion1..H12.11">نوفمبر!$B$3</definedName>
    <definedName name="ColumnTitleRegion1..H12.12">ديسمبر!$B$3</definedName>
    <definedName name="ColumnTitleRegion1..H12.2">فبراير!$B$3</definedName>
    <definedName name="ColumnTitleRegion1..H12.3">مارس!$B$3</definedName>
    <definedName name="ColumnTitleRegion1..H12.4">أبريل!$B$3</definedName>
    <definedName name="ColumnTitleRegion1..H12.5">مايو!$B$3</definedName>
    <definedName name="ColumnTitleRegion1..H12.6">يونيو!$B$3</definedName>
    <definedName name="ColumnTitleRegion1..H12.7">يوليو!$B$3</definedName>
    <definedName name="ColumnTitleRegion1..H12.8">أغسطس!$B$3</definedName>
    <definedName name="ColumnTitleRegion1..H12.9">سبتمبر!$B$3</definedName>
    <definedName name="ColumnTitleRegion2..C14.1">يناير!$B$3</definedName>
    <definedName name="ColumnTitleRegion2..C14.10">أكتوبر!$B$3</definedName>
    <definedName name="ColumnTitleRegion2..C14.11">نوفمبر!$B$3</definedName>
    <definedName name="ColumnTitleRegion2..C14.12">ديسمبر!$B$3</definedName>
    <definedName name="ColumnTitleRegion2..C14.2">فبراير!$B$3</definedName>
    <definedName name="ColumnTitleRegion2..C14.3">مارس!$B$3</definedName>
    <definedName name="ColumnTitleRegion2..C14.4">أبريل!$B$3</definedName>
    <definedName name="ColumnTitleRegion2..C14.5">مايو!$B$3</definedName>
    <definedName name="ColumnTitleRegion2..C14.6">يونيو!$B$3</definedName>
    <definedName name="ColumnTitleRegion2..C14.7">يوليو!$B$3</definedName>
    <definedName name="ColumnTitleRegion2..C14.8">أغسطس!$B$3</definedName>
    <definedName name="ColumnTitleRegion2..C14.9">سبتمبر!$B$3</definedName>
    <definedName name="DaysAndWeeks">{0,1,2,3,4,5,6} + {0;1;2;3;4;5}*7</definedName>
    <definedName name="_xlnm.Print_Area" localSheetId="3">أبريل!$A:$I</definedName>
    <definedName name="_xlnm.Print_Area" localSheetId="7">أغسطس!$A:$I</definedName>
    <definedName name="_xlnm.Print_Area" localSheetId="9">أكتوبر!$A:$I</definedName>
    <definedName name="_xlnm.Print_Area" localSheetId="11">ديسمبر!$A:$I</definedName>
    <definedName name="_xlnm.Print_Area" localSheetId="8">سبتمبر!$A:$I</definedName>
    <definedName name="_xlnm.Print_Area" localSheetId="1">فبراير!$A:$I</definedName>
    <definedName name="_xlnm.Print_Area" localSheetId="2">مارس!$A:$I</definedName>
    <definedName name="_xlnm.Print_Area" localSheetId="4">مايو!$A:$I</definedName>
    <definedName name="_xlnm.Print_Area" localSheetId="10">نوفمبر!$A:$I</definedName>
    <definedName name="_xlnm.Print_Area" localSheetId="0">يناير!$A:$I</definedName>
    <definedName name="_xlnm.Print_Area" localSheetId="6">يوليو!$A:$I</definedName>
    <definedName name="_xlnm.Print_Area" localSheetId="5">يونيو!$A:$I</definedName>
    <definedName name="RowTitleRegion1..K3">يناير!$K$4</definedName>
    <definedName name="بداية_الأسبوع">يناير!$L$5</definedName>
  </definedNames>
  <calcPr calcId="162913"/>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B14" i="25" l="1" a="1"/>
  <c r="C14" i="25" s="1"/>
  <c r="B12" i="25" a="1"/>
  <c r="G12" i="25" s="1"/>
  <c r="B10" i="25" a="1"/>
  <c r="G10" i="25" s="1"/>
  <c r="B8" i="25" a="1"/>
  <c r="G8" i="25" s="1"/>
  <c r="B6" i="25" a="1"/>
  <c r="G6" i="25" s="1"/>
  <c r="B4" i="25" a="1"/>
  <c r="G4" i="25" s="1"/>
  <c r="G3" i="25" s="1"/>
  <c r="B14" i="24" a="1"/>
  <c r="C14" i="24" s="1"/>
  <c r="B12" i="24" a="1"/>
  <c r="G12" i="24" s="1"/>
  <c r="B10" i="24" a="1"/>
  <c r="G10" i="24" s="1"/>
  <c r="B8" i="24" a="1"/>
  <c r="G8" i="24" s="1"/>
  <c r="B6" i="24" a="1"/>
  <c r="G6" i="24" s="1"/>
  <c r="B4" i="24" a="1"/>
  <c r="G4" i="24" s="1"/>
  <c r="G3" i="24" s="1"/>
  <c r="B14" i="23" a="1"/>
  <c r="C14" i="23" s="1"/>
  <c r="B12" i="23" a="1"/>
  <c r="G12" i="23" s="1"/>
  <c r="B10" i="23" a="1"/>
  <c r="G10" i="23" s="1"/>
  <c r="B8" i="23" a="1"/>
  <c r="G8" i="23" s="1"/>
  <c r="B6" i="23" a="1"/>
  <c r="G6" i="23" s="1"/>
  <c r="B4" i="23" a="1"/>
  <c r="G4" i="23" s="1"/>
  <c r="G3" i="23" s="1"/>
  <c r="B14" i="22" a="1"/>
  <c r="C14" i="22" s="1"/>
  <c r="B12" i="22" a="1"/>
  <c r="E12" i="22" s="1"/>
  <c r="B10" i="22" a="1"/>
  <c r="H10" i="22" s="1"/>
  <c r="B8" i="22" a="1"/>
  <c r="E8" i="22" s="1"/>
  <c r="B6" i="22" a="1"/>
  <c r="H6" i="22" s="1"/>
  <c r="B4" i="22" a="1"/>
  <c r="E4" i="22" s="1"/>
  <c r="E3" i="22" s="1"/>
  <c r="B14" i="21" a="1"/>
  <c r="C14" i="21" s="1"/>
  <c r="B12" i="21" a="1"/>
  <c r="G12" i="21" s="1"/>
  <c r="B10" i="21" a="1"/>
  <c r="G10" i="21" s="1"/>
  <c r="B8" i="21" a="1"/>
  <c r="G8" i="21" s="1"/>
  <c r="B6" i="21" a="1"/>
  <c r="G6" i="21" s="1"/>
  <c r="B4" i="21" a="1"/>
  <c r="G4" i="21" s="1"/>
  <c r="G3" i="21" s="1"/>
  <c r="B14" i="20" a="1"/>
  <c r="C14" i="20" s="1"/>
  <c r="B12" i="20" a="1"/>
  <c r="G12" i="20" s="1"/>
  <c r="B10" i="20" a="1"/>
  <c r="G10" i="20" s="1"/>
  <c r="B8" i="20" a="1"/>
  <c r="G8" i="20" s="1"/>
  <c r="B6" i="20" a="1"/>
  <c r="G6" i="20" s="1"/>
  <c r="B4" i="20" a="1"/>
  <c r="G4" i="20" s="1"/>
  <c r="G3" i="20" s="1"/>
  <c r="B14" i="19" a="1"/>
  <c r="C14" i="19" s="1"/>
  <c r="H12" i="19"/>
  <c r="D12" i="19"/>
  <c r="B12" i="19" a="1"/>
  <c r="G12" i="19" s="1"/>
  <c r="H10" i="19"/>
  <c r="D10" i="19"/>
  <c r="B10" i="19" a="1"/>
  <c r="G10" i="19" s="1"/>
  <c r="H8" i="19"/>
  <c r="D8" i="19"/>
  <c r="B8" i="19" a="1"/>
  <c r="G8" i="19" s="1"/>
  <c r="H6" i="19"/>
  <c r="D6" i="19"/>
  <c r="B6" i="19" a="1"/>
  <c r="G6" i="19" s="1"/>
  <c r="B4" i="19" a="1"/>
  <c r="G4" i="19" s="1"/>
  <c r="G3" i="19" s="1"/>
  <c r="B14" i="18" a="1"/>
  <c r="C14" i="18" s="1"/>
  <c r="B12" i="18" a="1"/>
  <c r="G12" i="18" s="1"/>
  <c r="B10" i="18" a="1"/>
  <c r="G10" i="18" s="1"/>
  <c r="B8" i="18" a="1"/>
  <c r="G8" i="18" s="1"/>
  <c r="B6" i="18" a="1"/>
  <c r="G6" i="18" s="1"/>
  <c r="B4" i="18" a="1"/>
  <c r="G4" i="18" s="1"/>
  <c r="G3" i="18" s="1"/>
  <c r="B14" i="17" a="1"/>
  <c r="C14" i="17" s="1"/>
  <c r="B12" i="17" a="1"/>
  <c r="G12" i="17" s="1"/>
  <c r="B10" i="17" a="1"/>
  <c r="G10" i="17" s="1"/>
  <c r="B8" i="17" a="1"/>
  <c r="G8" i="17" s="1"/>
  <c r="B6" i="17" a="1"/>
  <c r="G6" i="17" s="1"/>
  <c r="B4" i="17" a="1"/>
  <c r="G4" i="17" s="1"/>
  <c r="G3" i="17" s="1"/>
  <c r="B14" i="16" a="1"/>
  <c r="C14" i="16" s="1"/>
  <c r="H12" i="16"/>
  <c r="D12" i="16"/>
  <c r="B12" i="16" a="1"/>
  <c r="G12" i="16" s="1"/>
  <c r="H10" i="16"/>
  <c r="D10" i="16"/>
  <c r="B10" i="16" a="1"/>
  <c r="G10" i="16" s="1"/>
  <c r="H8" i="16"/>
  <c r="D8" i="16"/>
  <c r="B8" i="16" a="1"/>
  <c r="G8" i="16" s="1"/>
  <c r="H6" i="16"/>
  <c r="D6" i="16"/>
  <c r="B6" i="16" a="1"/>
  <c r="G6" i="16" s="1"/>
  <c r="H4" i="16"/>
  <c r="H3" i="16" s="1"/>
  <c r="D4" i="16"/>
  <c r="D3" i="16" s="1"/>
  <c r="B4" i="16" a="1"/>
  <c r="G4" i="16" s="1"/>
  <c r="G3" i="16" s="1"/>
  <c r="B14" i="15" a="1"/>
  <c r="C14" i="15" s="1"/>
  <c r="H12" i="15"/>
  <c r="D12" i="15"/>
  <c r="B12" i="15" a="1"/>
  <c r="G12" i="15" s="1"/>
  <c r="H10" i="15"/>
  <c r="D10" i="15"/>
  <c r="B10" i="15" a="1"/>
  <c r="G10" i="15" s="1"/>
  <c r="B8" i="15" a="1"/>
  <c r="G8" i="15" s="1"/>
  <c r="H6" i="15"/>
  <c r="D6" i="15"/>
  <c r="B6" i="15" a="1"/>
  <c r="G6" i="15" s="1"/>
  <c r="H4" i="15"/>
  <c r="H3" i="15" s="1"/>
  <c r="D4" i="15"/>
  <c r="D3" i="15" s="1"/>
  <c r="B4" i="15" a="1"/>
  <c r="G4" i="15" s="1"/>
  <c r="G3" i="15" s="1"/>
  <c r="C14" i="14"/>
  <c r="B14" i="14" a="1"/>
  <c r="B14" i="14" s="1"/>
  <c r="H12" i="14"/>
  <c r="G12" i="14"/>
  <c r="D12" i="14"/>
  <c r="C12" i="14"/>
  <c r="B12" i="14" a="1"/>
  <c r="F12" i="14" s="1"/>
  <c r="H10" i="14"/>
  <c r="G10" i="14"/>
  <c r="D10" i="14"/>
  <c r="C10" i="14"/>
  <c r="B10" i="14" a="1"/>
  <c r="F10" i="14" s="1"/>
  <c r="H8" i="14"/>
  <c r="G8" i="14"/>
  <c r="D8" i="14"/>
  <c r="C8" i="14"/>
  <c r="B8" i="14" a="1"/>
  <c r="F8" i="14" s="1"/>
  <c r="H6" i="14"/>
  <c r="G6" i="14"/>
  <c r="D6" i="14"/>
  <c r="C6" i="14"/>
  <c r="B6" i="14" a="1"/>
  <c r="F6" i="14" s="1"/>
  <c r="H4" i="14"/>
  <c r="H3" i="14" s="1"/>
  <c r="G4" i="14"/>
  <c r="G3" i="14" s="1"/>
  <c r="D4" i="14"/>
  <c r="D3" i="14" s="1"/>
  <c r="C4" i="14"/>
  <c r="C3" i="14" s="1"/>
  <c r="B4" i="14" a="1"/>
  <c r="F4" i="14" s="1"/>
  <c r="F3" i="14" s="1"/>
  <c r="B2" i="24"/>
  <c r="B2" i="25"/>
  <c r="B2" i="23"/>
  <c r="B2" i="22"/>
  <c r="B2" i="21"/>
  <c r="B2" i="20"/>
  <c r="B2" i="19"/>
  <c r="B2" i="18"/>
  <c r="B2" i="17"/>
  <c r="B2" i="16"/>
  <c r="B2" i="15"/>
  <c r="B2" i="14"/>
  <c r="E6" i="25" l="1"/>
  <c r="E10" i="25"/>
  <c r="B4" i="25"/>
  <c r="F4" i="25"/>
  <c r="F3" i="25" s="1"/>
  <c r="B6" i="25"/>
  <c r="F6" i="25"/>
  <c r="B8" i="25"/>
  <c r="F8" i="25"/>
  <c r="B10" i="25"/>
  <c r="F10" i="25"/>
  <c r="B12" i="25"/>
  <c r="F12" i="25"/>
  <c r="B14" i="25"/>
  <c r="D4" i="25"/>
  <c r="D3" i="25" s="1"/>
  <c r="H4" i="25"/>
  <c r="H3" i="25" s="1"/>
  <c r="D6" i="25"/>
  <c r="H6" i="25"/>
  <c r="D8" i="25"/>
  <c r="H8" i="25"/>
  <c r="D10" i="25"/>
  <c r="H10" i="25"/>
  <c r="D12" i="25"/>
  <c r="H12" i="25"/>
  <c r="E8" i="25"/>
  <c r="E12" i="25"/>
  <c r="E4" i="25"/>
  <c r="E3" i="25" s="1"/>
  <c r="C4" i="25"/>
  <c r="C3" i="25" s="1"/>
  <c r="C6" i="25"/>
  <c r="C8" i="25"/>
  <c r="C10" i="25"/>
  <c r="C12" i="25"/>
  <c r="E4" i="24"/>
  <c r="E3" i="24" s="1"/>
  <c r="E8" i="24"/>
  <c r="E10" i="24"/>
  <c r="E12" i="24"/>
  <c r="D4" i="24"/>
  <c r="D3" i="24" s="1"/>
  <c r="H4" i="24"/>
  <c r="H3" i="24" s="1"/>
  <c r="D6" i="24"/>
  <c r="H6" i="24"/>
  <c r="D8" i="24"/>
  <c r="H8" i="24"/>
  <c r="D10" i="24"/>
  <c r="H10" i="24"/>
  <c r="D12" i="24"/>
  <c r="H12" i="24"/>
  <c r="E6" i="24"/>
  <c r="B4" i="24"/>
  <c r="F4" i="24"/>
  <c r="F3" i="24" s="1"/>
  <c r="B6" i="24"/>
  <c r="F6" i="24"/>
  <c r="B8" i="24"/>
  <c r="F8" i="24"/>
  <c r="B10" i="24"/>
  <c r="F10" i="24"/>
  <c r="B12" i="24"/>
  <c r="F12" i="24"/>
  <c r="B14" i="24"/>
  <c r="C4" i="24"/>
  <c r="C3" i="24" s="1"/>
  <c r="C6" i="24"/>
  <c r="C8" i="24"/>
  <c r="C10" i="24"/>
  <c r="C12" i="24"/>
  <c r="E8" i="23"/>
  <c r="B12" i="23"/>
  <c r="D4" i="23"/>
  <c r="D3" i="23" s="1"/>
  <c r="H4" i="23"/>
  <c r="H3" i="23" s="1"/>
  <c r="D6" i="23"/>
  <c r="H6" i="23"/>
  <c r="D8" i="23"/>
  <c r="H8" i="23"/>
  <c r="D10" i="23"/>
  <c r="H10" i="23"/>
  <c r="D12" i="23"/>
  <c r="H12" i="23"/>
  <c r="E10" i="23"/>
  <c r="E12" i="23"/>
  <c r="B4" i="23"/>
  <c r="F4" i="23"/>
  <c r="F3" i="23" s="1"/>
  <c r="B6" i="23"/>
  <c r="F6" i="23"/>
  <c r="B8" i="23"/>
  <c r="F8" i="23"/>
  <c r="B10" i="23"/>
  <c r="F10" i="23"/>
  <c r="B14" i="23"/>
  <c r="E4" i="23"/>
  <c r="E3" i="23" s="1"/>
  <c r="E6" i="23"/>
  <c r="F12" i="23"/>
  <c r="C4" i="23"/>
  <c r="C3" i="23" s="1"/>
  <c r="C6" i="23"/>
  <c r="C8" i="23"/>
  <c r="C10" i="23"/>
  <c r="C12" i="23"/>
  <c r="E6" i="22"/>
  <c r="E10" i="22"/>
  <c r="B4" i="22"/>
  <c r="F4" i="22"/>
  <c r="F3" i="22" s="1"/>
  <c r="B6" i="22"/>
  <c r="F6" i="22"/>
  <c r="B8" i="22"/>
  <c r="F8" i="22"/>
  <c r="B10" i="22"/>
  <c r="F10" i="22"/>
  <c r="B12" i="22"/>
  <c r="F12" i="22"/>
  <c r="B14" i="22"/>
  <c r="C4" i="22"/>
  <c r="C3" i="22" s="1"/>
  <c r="G4" i="22"/>
  <c r="G3" i="22" s="1"/>
  <c r="C6" i="22"/>
  <c r="G6" i="22"/>
  <c r="C8" i="22"/>
  <c r="G8" i="22"/>
  <c r="C10" i="22"/>
  <c r="G10" i="22"/>
  <c r="C12" i="22"/>
  <c r="G12" i="22"/>
  <c r="D4" i="22"/>
  <c r="D3" i="22" s="1"/>
  <c r="H4" i="22"/>
  <c r="H3" i="22" s="1"/>
  <c r="D6" i="22"/>
  <c r="D8" i="22"/>
  <c r="H8" i="22"/>
  <c r="D10" i="22"/>
  <c r="D12" i="22"/>
  <c r="H12" i="22"/>
  <c r="E8" i="21"/>
  <c r="E10" i="21"/>
  <c r="D4" i="21"/>
  <c r="D3" i="21" s="1"/>
  <c r="H4" i="21"/>
  <c r="H3" i="21" s="1"/>
  <c r="D6" i="21"/>
  <c r="H6" i="21"/>
  <c r="D8" i="21"/>
  <c r="H8" i="21"/>
  <c r="D10" i="21"/>
  <c r="H10" i="21"/>
  <c r="D12" i="21"/>
  <c r="H12" i="21"/>
  <c r="E4" i="21"/>
  <c r="E3" i="21" s="1"/>
  <c r="E12" i="21"/>
  <c r="E6" i="21"/>
  <c r="B4" i="21"/>
  <c r="F4" i="21"/>
  <c r="F3" i="21" s="1"/>
  <c r="B6" i="21"/>
  <c r="F6" i="21"/>
  <c r="B8" i="21"/>
  <c r="F8" i="21"/>
  <c r="B10" i="21"/>
  <c r="F10" i="21"/>
  <c r="B12" i="21"/>
  <c r="F12" i="21"/>
  <c r="B14" i="21"/>
  <c r="C4" i="21"/>
  <c r="C3" i="21" s="1"/>
  <c r="C6" i="21"/>
  <c r="C8" i="21"/>
  <c r="C10" i="21"/>
  <c r="C12" i="21"/>
  <c r="E8" i="20"/>
  <c r="E10" i="20"/>
  <c r="E12" i="20"/>
  <c r="D4" i="20"/>
  <c r="D3" i="20" s="1"/>
  <c r="H4" i="20"/>
  <c r="H3" i="20" s="1"/>
  <c r="D6" i="20"/>
  <c r="H6" i="20"/>
  <c r="D8" i="20"/>
  <c r="H8" i="20"/>
  <c r="D10" i="20"/>
  <c r="H10" i="20"/>
  <c r="D12" i="20"/>
  <c r="H12" i="20"/>
  <c r="B4" i="20"/>
  <c r="F4" i="20"/>
  <c r="F3" i="20" s="1"/>
  <c r="B6" i="20"/>
  <c r="F6" i="20"/>
  <c r="B8" i="20"/>
  <c r="F8" i="20"/>
  <c r="B10" i="20"/>
  <c r="F10" i="20"/>
  <c r="B12" i="20"/>
  <c r="F12" i="20"/>
  <c r="B14" i="20"/>
  <c r="E4" i="20"/>
  <c r="E3" i="20" s="1"/>
  <c r="E6" i="20"/>
  <c r="C4" i="20"/>
  <c r="C3" i="20" s="1"/>
  <c r="C6" i="20"/>
  <c r="C8" i="20"/>
  <c r="C10" i="20"/>
  <c r="C12" i="20"/>
  <c r="D4" i="19"/>
  <c r="D3" i="19" s="1"/>
  <c r="H4" i="19"/>
  <c r="H3" i="19" s="1"/>
  <c r="E6" i="19"/>
  <c r="E8" i="19"/>
  <c r="E10" i="19"/>
  <c r="B4" i="19"/>
  <c r="F4" i="19"/>
  <c r="F3" i="19" s="1"/>
  <c r="B6" i="19"/>
  <c r="F6" i="19"/>
  <c r="B8" i="19"/>
  <c r="F8" i="19"/>
  <c r="B10" i="19"/>
  <c r="F10" i="19"/>
  <c r="B12" i="19"/>
  <c r="F12" i="19"/>
  <c r="B14" i="19"/>
  <c r="E4" i="19"/>
  <c r="E3" i="19" s="1"/>
  <c r="E12" i="19"/>
  <c r="C4" i="19"/>
  <c r="C3" i="19" s="1"/>
  <c r="C6" i="19"/>
  <c r="C8" i="19"/>
  <c r="C10" i="19"/>
  <c r="C12" i="19"/>
  <c r="E8" i="18"/>
  <c r="B4" i="18"/>
  <c r="B6" i="18"/>
  <c r="B8" i="18"/>
  <c r="B10" i="18"/>
  <c r="B12" i="18"/>
  <c r="B14" i="18"/>
  <c r="D4" i="18"/>
  <c r="D3" i="18" s="1"/>
  <c r="H4" i="18"/>
  <c r="H3" i="18" s="1"/>
  <c r="D6" i="18"/>
  <c r="H6" i="18"/>
  <c r="D8" i="18"/>
  <c r="H8" i="18"/>
  <c r="D10" i="18"/>
  <c r="H10" i="18"/>
  <c r="D12" i="18"/>
  <c r="H12" i="18"/>
  <c r="E4" i="18"/>
  <c r="E3" i="18" s="1"/>
  <c r="E10" i="18"/>
  <c r="E6" i="18"/>
  <c r="E12" i="18"/>
  <c r="F4" i="18"/>
  <c r="F3" i="18" s="1"/>
  <c r="F6" i="18"/>
  <c r="F8" i="18"/>
  <c r="F10" i="18"/>
  <c r="F12" i="18"/>
  <c r="C4" i="18"/>
  <c r="C3" i="18" s="1"/>
  <c r="C6" i="18"/>
  <c r="C8" i="18"/>
  <c r="C10" i="18"/>
  <c r="C12" i="18"/>
  <c r="E8" i="17"/>
  <c r="B4" i="17"/>
  <c r="F4" i="17"/>
  <c r="F3" i="17" s="1"/>
  <c r="F6" i="17"/>
  <c r="B8" i="17"/>
  <c r="B10" i="17"/>
  <c r="B12" i="17"/>
  <c r="B14" i="17"/>
  <c r="D4" i="17"/>
  <c r="D3" i="17" s="1"/>
  <c r="H4" i="17"/>
  <c r="H3" i="17" s="1"/>
  <c r="D6" i="17"/>
  <c r="H6" i="17"/>
  <c r="D8" i="17"/>
  <c r="H8" i="17"/>
  <c r="D10" i="17"/>
  <c r="H10" i="17"/>
  <c r="D12" i="17"/>
  <c r="H12" i="17"/>
  <c r="E10" i="17"/>
  <c r="F8" i="17"/>
  <c r="E4" i="17"/>
  <c r="E3" i="17" s="1"/>
  <c r="E6" i="17"/>
  <c r="E12" i="17"/>
  <c r="B6" i="17"/>
  <c r="F10" i="17"/>
  <c r="F12" i="17"/>
  <c r="C4" i="17"/>
  <c r="C3" i="17" s="1"/>
  <c r="C6" i="17"/>
  <c r="C8" i="17"/>
  <c r="C10" i="17"/>
  <c r="C12" i="17"/>
  <c r="E4" i="16"/>
  <c r="E3" i="16" s="1"/>
  <c r="E6" i="16"/>
  <c r="E8" i="16"/>
  <c r="E10" i="16"/>
  <c r="E12" i="16"/>
  <c r="B4" i="16"/>
  <c r="F4" i="16"/>
  <c r="F3" i="16" s="1"/>
  <c r="B6" i="16"/>
  <c r="F6" i="16"/>
  <c r="B8" i="16"/>
  <c r="F8" i="16"/>
  <c r="B10" i="16"/>
  <c r="F10" i="16"/>
  <c r="B12" i="16"/>
  <c r="F12" i="16"/>
  <c r="B14" i="16"/>
  <c r="C4" i="16"/>
  <c r="C3" i="16" s="1"/>
  <c r="C6" i="16"/>
  <c r="C8" i="16"/>
  <c r="C10" i="16"/>
  <c r="C12" i="16"/>
  <c r="H8" i="15"/>
  <c r="E8" i="15"/>
  <c r="D8" i="15"/>
  <c r="E4" i="15"/>
  <c r="E3" i="15" s="1"/>
  <c r="E6" i="15"/>
  <c r="E10" i="15"/>
  <c r="E12" i="15"/>
  <c r="B4" i="15"/>
  <c r="F4" i="15"/>
  <c r="F3" i="15" s="1"/>
  <c r="B6" i="15"/>
  <c r="F6" i="15"/>
  <c r="B8" i="15"/>
  <c r="F8" i="15"/>
  <c r="B10" i="15"/>
  <c r="F10" i="15"/>
  <c r="B12" i="15"/>
  <c r="F12" i="15"/>
  <c r="B14" i="15"/>
  <c r="C4" i="15"/>
  <c r="C3" i="15" s="1"/>
  <c r="C6" i="15"/>
  <c r="C8" i="15"/>
  <c r="C10" i="15"/>
  <c r="C12" i="15"/>
  <c r="E4" i="14"/>
  <c r="E3" i="14" s="1"/>
  <c r="E6" i="14"/>
  <c r="E8" i="14"/>
  <c r="E10" i="14"/>
  <c r="E12" i="14"/>
  <c r="B4" i="14"/>
  <c r="B6" i="14"/>
  <c r="B8" i="14"/>
  <c r="B10" i="14"/>
  <c r="B12" i="14"/>
  <c r="B3" i="24"/>
  <c r="B3" i="23"/>
  <c r="B3" i="22"/>
  <c r="B3" i="21"/>
  <c r="B3" i="20"/>
  <c r="B3" i="19" l="1"/>
  <c r="B3" i="18"/>
  <c r="B3" i="17"/>
  <c r="B3" i="16" l="1"/>
  <c r="B3" i="25" l="1"/>
  <c r="B3" i="15" l="1"/>
  <c r="B3" i="14" l="1"/>
</calcChain>
</file>

<file path=xl/sharedStrings.xml><?xml version="1.0" encoding="utf-8"?>
<sst xmlns="http://schemas.openxmlformats.org/spreadsheetml/2006/main" count="28" uniqueCount="6">
  <si>
    <t>الملاحظات</t>
  </si>
  <si>
    <t xml:space="preserve"> </t>
  </si>
  <si>
    <t>إعدادات التقويم</t>
  </si>
  <si>
    <t>السنة</t>
  </si>
  <si>
    <t>بداية الأسبوع:</t>
  </si>
  <si>
    <t>الأحد</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</si>
</sst>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2" formatCode="_-&quot;ر.س.‏&quot;\ * #,##0_-;_-&quot;ر.س.‏&quot;\ * #,##0\-;_-&quot;ر.س.‏&quot;\ * &quot;-&quot;_-;_-@_-"/>
    <numFmt numFmtId="44" formatCode="_-&quot;ر.س.‏&quot;\ * #,##0.00_-;_-&quot;ر.س.‏&quot;\ * #,##0.00\-;_-&quot;ر.س.‏&quot;\ * &quot;-&quot;??_-;_-@_-"/>
    <numFmt numFmtId="164" formatCode="_(* #,##0_);_(* \(#,##0\);_(* &quot;-&quot;_);_(@_)"/>
    <numFmt numFmtId="165" formatCode="_(* #,##0.00_);_(* \(#,##0.00\);_(* &quot;-&quot;??_);_(@_)"/>
    <numFmt numFmtId="166" formatCode="d"/>
  </numFmts>
  <fonts count="33" x14ac:knownFonts="1">
    <font>
      <sz val="11"/>
      <color theme="1" tint="0.24994659260841701"/>
      <name val="Tahoma"/>
      <family val="2"/>
    </font>
    <font>
      <sz val="8"/>
      <name val="Arial"/>
      <family val="2"/>
    </font>
    <font>
      <sz val="11"/>
      <color theme="1"/>
      <name val="Tahoma"/>
      <family val="2"/>
    </font>
    <font>
      <sz val="11"/>
      <color indexed="63"/>
      <name val="Tahoma"/>
      <family val="2"/>
    </font>
    <font>
      <sz val="12"/>
      <color theme="4" tint="-0.24994659260841701"/>
      <name val="Tahoma"/>
      <family val="2"/>
    </font>
    <font>
      <sz val="11"/>
      <color theme="1" tint="0.34998626667073579"/>
      <name val="Tahoma"/>
      <family val="2"/>
    </font>
    <font>
      <sz val="11"/>
      <name val="Tahoma"/>
      <family val="2"/>
    </font>
    <font>
      <sz val="11"/>
      <color rgb="FF006100"/>
      <name val="Tahoma"/>
      <family val="2"/>
    </font>
    <font>
      <sz val="11"/>
      <color rgb="FF9C0006"/>
      <name val="Tahoma"/>
      <family val="2"/>
    </font>
    <font>
      <sz val="11"/>
      <color theme="1" tint="0.24994659260841701"/>
      <name val="Tahoma"/>
      <family val="2"/>
    </font>
    <font>
      <sz val="35"/>
      <color theme="4"/>
      <name val="Tahoma"/>
      <family val="2"/>
    </font>
    <font>
      <sz val="11"/>
      <color theme="4" tint="-0.24994659260841701"/>
      <name val="Tahoma"/>
      <family val="2"/>
    </font>
    <font>
      <b/>
      <sz val="11"/>
      <color theme="1" tint="0.34998626667073579"/>
      <name val="Tahoma"/>
      <family val="2"/>
    </font>
    <font>
      <b/>
      <sz val="11"/>
      <color theme="0"/>
      <name val="Tahoma"/>
      <family val="2"/>
    </font>
    <font>
      <b/>
      <sz val="11"/>
      <color theme="1"/>
      <name val="Tahoma"/>
      <family val="2"/>
    </font>
    <font>
      <sz val="11"/>
      <color theme="0"/>
      <name val="Tahoma"/>
      <family val="2"/>
    </font>
    <font>
      <b/>
      <sz val="14"/>
      <color theme="0"/>
      <name val="Tahoma"/>
      <family val="2"/>
    </font>
    <font>
      <i/>
      <sz val="11"/>
      <color rgb="FF7F7F7F"/>
      <name val="Tahoma"/>
      <family val="2"/>
    </font>
    <font>
      <sz val="11"/>
      <color rgb="FFFF0000"/>
      <name val="Tahoma"/>
      <family val="2"/>
    </font>
    <font>
      <b/>
      <sz val="11"/>
      <color rgb="FFFA7D00"/>
      <name val="Tahoma"/>
      <family val="2"/>
    </font>
    <font>
      <sz val="11"/>
      <color rgb="FF3F3F76"/>
      <name val="Tahoma"/>
      <family val="2"/>
    </font>
    <font>
      <b/>
      <sz val="11"/>
      <color rgb="FF3F3F3F"/>
      <name val="Tahoma"/>
      <family val="2"/>
    </font>
    <font>
      <sz val="11"/>
      <color rgb="FF9C5700"/>
      <name val="Tahoma"/>
      <family val="2"/>
    </font>
    <font>
      <sz val="11"/>
      <color rgb="FFFA7D00"/>
      <name val="Tahoma"/>
      <family val="2"/>
    </font>
    <font>
      <sz val="11"/>
      <color theme="1" tint="0.14999847407452621"/>
      <name val="Tahoma"/>
      <family val="2"/>
    </font>
    <font>
      <b/>
      <sz val="36"/>
      <color theme="8" tint="-0.499984740745262"/>
      <name val="Tahoma"/>
      <family val="2"/>
    </font>
    <font>
      <sz val="35"/>
      <color theme="1" tint="0.14999847407452621"/>
      <name val="Tahoma"/>
      <family val="2"/>
    </font>
    <font>
      <sz val="12"/>
      <color theme="1" tint="0.14999847407452621"/>
      <name val="Tahoma"/>
      <family val="2"/>
    </font>
    <font>
      <sz val="12"/>
      <name val="Tahoma"/>
      <family val="2"/>
    </font>
    <font>
      <sz val="10"/>
      <color theme="1" tint="0.14999847407452621"/>
      <name val="Tahoma"/>
      <family val="2"/>
    </font>
    <font>
      <b/>
      <sz val="36"/>
      <color theme="9" tint="-0.499984740745262"/>
      <name val="Tahoma"/>
      <family val="2"/>
    </font>
    <font>
      <b/>
      <sz val="36"/>
      <color theme="7" tint="-0.499984740745262"/>
      <name val="Tahoma"/>
      <family val="2"/>
    </font>
    <font>
      <b/>
      <sz val="36"/>
      <color theme="5" tint="-0.499984740745262"/>
      <name val="Tahoma"/>
      <family val="2"/>
    </font>
  </fonts>
  <fills count="38">
    <fill>
      <patternFill patternType="none"/>
    </fill>
    <fill>
      <patternFill patternType="gray125"/>
    </fill>
    <fill>
      <patternFill patternType="solid">
        <fgColor theme="4" tint="0.59999389629810485"/>
        <bgColor indexed="65"/>
      </patternFill>
    </fill>
    <fill>
      <patternFill patternType="solid">
        <fgColor theme="4"/>
      </patternFill>
    </fill>
    <fill>
      <patternFill patternType="solid">
        <fgColor theme="8"/>
      </patternFill>
    </fill>
    <fill>
      <patternFill patternType="solid">
        <fgColor theme="2"/>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6">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style="thick">
        <color theme="1" tint="0.499984740745262"/>
      </left>
      <right style="thick">
        <color theme="1" tint="0.499984740745262"/>
      </right>
      <top style="thick">
        <color theme="1" tint="0.499984740745262"/>
      </top>
      <bottom style="thick">
        <color theme="1" tint="0.499984740745262"/>
      </bottom>
      <diagonal/>
    </border>
    <border>
      <left/>
      <right/>
      <top/>
      <bottom style="medium">
        <color theme="4" tint="-0.24994659260841701"/>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right/>
      <top/>
      <bottom style="thin">
        <color theme="8" tint="0.59996337778862885"/>
      </bottom>
      <diagonal/>
    </border>
    <border>
      <left style="thin">
        <color theme="8" tint="0.59996337778862885"/>
      </left>
      <right style="thin">
        <color theme="8" tint="0.59996337778862885"/>
      </right>
      <top style="thin">
        <color theme="8" tint="0.59996337778862885"/>
      </top>
      <bottom style="thin">
        <color theme="8" tint="0.59996337778862885"/>
      </bottom>
      <diagonal/>
    </border>
    <border>
      <left style="thin">
        <color theme="8" tint="0.59996337778862885"/>
      </left>
      <right style="thin">
        <color theme="8" tint="0.59996337778862885"/>
      </right>
      <top style="thin">
        <color theme="8" tint="0.59996337778862885"/>
      </top>
      <bottom/>
      <diagonal/>
    </border>
    <border>
      <left style="thin">
        <color theme="8" tint="0.59996337778862885"/>
      </left>
      <right style="thin">
        <color theme="8" tint="0.59996337778862885"/>
      </right>
      <top/>
      <bottom style="thin">
        <color theme="8" tint="0.59996337778862885"/>
      </bottom>
      <diagonal/>
    </border>
    <border>
      <left/>
      <right style="thin">
        <color theme="8" tint="0.59996337778862885"/>
      </right>
      <top style="thin">
        <color theme="8" tint="0.59996337778862885"/>
      </top>
      <bottom/>
      <diagonal/>
    </border>
    <border>
      <left/>
      <right style="thin">
        <color theme="8" tint="0.59996337778862885"/>
      </right>
      <top/>
      <bottom style="thin">
        <color theme="8" tint="0.59996337778862885"/>
      </bottom>
      <diagonal/>
    </border>
    <border>
      <left/>
      <right/>
      <top style="thin">
        <color theme="8" tint="0.59996337778862885"/>
      </top>
      <bottom/>
      <diagonal/>
    </border>
    <border>
      <left style="thin">
        <color theme="9" tint="0.59996337778862885"/>
      </left>
      <right style="thin">
        <color theme="9" tint="0.59996337778862885"/>
      </right>
      <top style="thin">
        <color theme="9" tint="0.59996337778862885"/>
      </top>
      <bottom/>
      <diagonal/>
    </border>
    <border>
      <left style="thin">
        <color theme="9" tint="0.59996337778862885"/>
      </left>
      <right style="thin">
        <color theme="9" tint="0.59996337778862885"/>
      </right>
      <top/>
      <bottom style="thin">
        <color theme="9" tint="0.59996337778862885"/>
      </bottom>
      <diagonal/>
    </border>
    <border>
      <left/>
      <right/>
      <top/>
      <bottom style="thin">
        <color theme="9" tint="0.59996337778862885"/>
      </bottom>
      <diagonal/>
    </border>
    <border>
      <left/>
      <right style="thin">
        <color theme="9" tint="0.59996337778862885"/>
      </right>
      <top/>
      <bottom style="thin">
        <color theme="9" tint="0.59996337778862885"/>
      </bottom>
      <diagonal/>
    </border>
    <border>
      <left/>
      <right/>
      <top style="thin">
        <color theme="9" tint="0.59996337778862885"/>
      </top>
      <bottom/>
      <diagonal/>
    </border>
    <border>
      <left/>
      <right style="thin">
        <color theme="9" tint="0.59996337778862885"/>
      </right>
      <top style="thin">
        <color theme="9" tint="0.59996337778862885"/>
      </top>
      <bottom/>
      <diagonal/>
    </border>
    <border>
      <left style="thin">
        <color theme="7" tint="0.59996337778862885"/>
      </left>
      <right style="thin">
        <color theme="7" tint="0.59996337778862885"/>
      </right>
      <top style="thin">
        <color theme="7" tint="0.59996337778862885"/>
      </top>
      <bottom/>
      <diagonal/>
    </border>
    <border>
      <left style="thin">
        <color theme="7" tint="0.59996337778862885"/>
      </left>
      <right style="thin">
        <color theme="7" tint="0.59996337778862885"/>
      </right>
      <top/>
      <bottom style="thin">
        <color theme="7" tint="0.59996337778862885"/>
      </bottom>
      <diagonal/>
    </border>
    <border>
      <left/>
      <right/>
      <top/>
      <bottom style="thin">
        <color theme="7" tint="0.59996337778862885"/>
      </bottom>
      <diagonal/>
    </border>
    <border>
      <left/>
      <right style="thin">
        <color theme="7" tint="0.59996337778862885"/>
      </right>
      <top/>
      <bottom style="thin">
        <color theme="7" tint="0.59996337778862885"/>
      </bottom>
      <diagonal/>
    </border>
    <border>
      <left/>
      <right/>
      <top style="thin">
        <color theme="7" tint="0.59996337778862885"/>
      </top>
      <bottom/>
      <diagonal/>
    </border>
    <border>
      <left/>
      <right style="thin">
        <color theme="7" tint="0.59996337778862885"/>
      </right>
      <top style="thin">
        <color theme="7" tint="0.59996337778862885"/>
      </top>
      <bottom/>
      <diagonal/>
    </border>
    <border>
      <left style="thin">
        <color theme="5" tint="0.59996337778862885"/>
      </left>
      <right style="thin">
        <color theme="5" tint="0.59996337778862885"/>
      </right>
      <top style="thin">
        <color theme="5" tint="0.59996337778862885"/>
      </top>
      <bottom/>
      <diagonal/>
    </border>
    <border>
      <left style="thin">
        <color theme="5" tint="0.59996337778862885"/>
      </left>
      <right style="thin">
        <color theme="5" tint="0.59996337778862885"/>
      </right>
      <top/>
      <bottom style="thin">
        <color theme="5" tint="0.59996337778862885"/>
      </bottom>
      <diagonal/>
    </border>
    <border>
      <left/>
      <right/>
      <top/>
      <bottom style="thin">
        <color theme="5" tint="0.59996337778862885"/>
      </bottom>
      <diagonal/>
    </border>
    <border>
      <left/>
      <right style="thin">
        <color theme="5" tint="0.59996337778862885"/>
      </right>
      <top/>
      <bottom style="thin">
        <color theme="5" tint="0.59996337778862885"/>
      </bottom>
      <diagonal/>
    </border>
    <border>
      <left/>
      <right/>
      <top style="thin">
        <color theme="5" tint="0.59996337778862885"/>
      </top>
      <bottom/>
      <diagonal/>
    </border>
    <border>
      <left/>
      <right style="thin">
        <color theme="5" tint="0.59996337778862885"/>
      </right>
      <top style="thin">
        <color theme="5" tint="0.59996337778862885"/>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8" tint="0.59996337778862885"/>
      </left>
      <right/>
      <top style="thin">
        <color theme="8" tint="0.59996337778862885"/>
      </top>
      <bottom/>
      <diagonal/>
    </border>
    <border>
      <left style="thin">
        <color theme="8" tint="0.59996337778862885"/>
      </left>
      <right/>
      <top/>
      <bottom style="thin">
        <color theme="8" tint="0.59996337778862885"/>
      </bottom>
      <diagonal/>
    </border>
    <border>
      <left style="thin">
        <color theme="9" tint="0.59996337778862885"/>
      </left>
      <right/>
      <top style="thin">
        <color theme="9" tint="0.59996337778862885"/>
      </top>
      <bottom/>
      <diagonal/>
    </border>
    <border>
      <left style="thin">
        <color theme="9" tint="0.59996337778862885"/>
      </left>
      <right/>
      <top/>
      <bottom style="thin">
        <color theme="9" tint="0.59996337778862885"/>
      </bottom>
      <diagonal/>
    </border>
    <border>
      <left style="thin">
        <color theme="7" tint="0.59996337778862885"/>
      </left>
      <right/>
      <top style="thin">
        <color theme="7" tint="0.59996337778862885"/>
      </top>
      <bottom/>
      <diagonal/>
    </border>
    <border>
      <left style="thin">
        <color theme="7" tint="0.59996337778862885"/>
      </left>
      <right/>
      <top/>
      <bottom style="thin">
        <color theme="7" tint="0.59996337778862885"/>
      </bottom>
      <diagonal/>
    </border>
    <border>
      <left style="thin">
        <color theme="5" tint="0.59996337778862885"/>
      </left>
      <right/>
      <top style="thin">
        <color theme="5" tint="0.59996337778862885"/>
      </top>
      <bottom/>
      <diagonal/>
    </border>
    <border>
      <left style="thin">
        <color theme="5" tint="0.59996337778862885"/>
      </left>
      <right/>
      <top/>
      <bottom style="thin">
        <color theme="5" tint="0.59996337778862885"/>
      </bottom>
      <diagonal/>
    </border>
  </borders>
  <cellStyleXfs count="50">
    <xf numFmtId="0" fontId="0" fillId="0" borderId="0">
      <alignment vertical="top"/>
    </xf>
    <xf numFmtId="0" fontId="3" fillId="2" borderId="0" applyNumberFormat="0" applyBorder="0" applyAlignment="0" applyProtection="0"/>
    <xf numFmtId="0" fontId="11" fillId="0" borderId="3" applyNumberFormat="0" applyFill="0" applyProtection="0">
      <alignment horizontal="left" vertical="center" indent="1"/>
    </xf>
    <xf numFmtId="0" fontId="13" fillId="3" borderId="1" applyNumberFormat="0" applyAlignment="0" applyProtection="0"/>
    <xf numFmtId="0" fontId="16" fillId="4" borderId="2" applyNumberFormat="0" applyProtection="0">
      <alignment vertical="center"/>
    </xf>
    <xf numFmtId="0" fontId="10" fillId="0" borderId="0" applyFill="0" applyBorder="0" applyProtection="0">
      <alignment vertical="center" readingOrder="2"/>
    </xf>
    <xf numFmtId="165" fontId="5" fillId="0" borderId="0" applyFont="0" applyFill="0" applyBorder="0" applyAlignment="0" applyProtection="0"/>
    <xf numFmtId="164" fontId="5" fillId="0" borderId="0" applyFont="0" applyFill="0" applyBorder="0" applyAlignment="0" applyProtection="0"/>
    <xf numFmtId="44" fontId="5" fillId="0" borderId="0" applyFont="0" applyFill="0" applyBorder="0" applyAlignment="0" applyProtection="0"/>
    <xf numFmtId="42" fontId="5" fillId="0" borderId="0" applyFont="0" applyFill="0" applyBorder="0" applyAlignment="0" applyProtection="0"/>
    <xf numFmtId="9" fontId="5" fillId="0" borderId="0" applyFont="0" applyFill="0" applyBorder="0" applyAlignment="0" applyProtection="0"/>
    <xf numFmtId="0" fontId="12" fillId="5" borderId="0" applyBorder="0" applyProtection="0">
      <alignment horizontal="left" vertical="top" wrapText="1" indent="1" readingOrder="2"/>
    </xf>
    <xf numFmtId="166" fontId="5" fillId="0" borderId="0">
      <alignment horizontal="left" indent="1"/>
    </xf>
    <xf numFmtId="0" fontId="6" fillId="5" borderId="0" applyNumberFormat="0" applyFont="0" applyBorder="0" applyAlignment="0">
      <alignment horizontal="left" vertical="center" indent="1"/>
    </xf>
    <xf numFmtId="0" fontId="4" fillId="0" borderId="0">
      <alignment horizontal="left" indent="1"/>
    </xf>
    <xf numFmtId="0" fontId="11" fillId="0" borderId="0" applyFill="0" applyProtection="0">
      <alignment readingOrder="2"/>
    </xf>
    <xf numFmtId="0" fontId="9" fillId="0" borderId="0" applyFill="0" applyProtection="0"/>
    <xf numFmtId="0" fontId="7" fillId="10" borderId="0" applyNumberFormat="0" applyBorder="0" applyAlignment="0" applyProtection="0"/>
    <xf numFmtId="0" fontId="8" fillId="11" borderId="0" applyNumberFormat="0" applyBorder="0" applyAlignment="0" applyProtection="0"/>
    <xf numFmtId="0" fontId="22" fillId="12" borderId="0" applyNumberFormat="0" applyBorder="0" applyAlignment="0" applyProtection="0"/>
    <xf numFmtId="0" fontId="20" fillId="13" borderId="32" applyNumberFormat="0" applyAlignment="0" applyProtection="0"/>
    <xf numFmtId="0" fontId="21" fillId="14" borderId="33" applyNumberFormat="0" applyAlignment="0" applyProtection="0"/>
    <xf numFmtId="0" fontId="19" fillId="14" borderId="32" applyNumberFormat="0" applyAlignment="0" applyProtection="0"/>
    <xf numFmtId="0" fontId="23" fillId="0" borderId="34" applyNumberFormat="0" applyFill="0" applyAlignment="0" applyProtection="0"/>
    <xf numFmtId="0" fontId="13" fillId="15" borderId="35" applyNumberFormat="0" applyAlignment="0" applyProtection="0"/>
    <xf numFmtId="0" fontId="18" fillId="0" borderId="0" applyNumberFormat="0" applyFill="0" applyBorder="0" applyAlignment="0" applyProtection="0"/>
    <xf numFmtId="0" fontId="9" fillId="16" borderId="36" applyNumberFormat="0" applyFont="0" applyAlignment="0" applyProtection="0"/>
    <xf numFmtId="0" fontId="17" fillId="0" borderId="0" applyNumberFormat="0" applyFill="0" applyBorder="0" applyAlignment="0" applyProtection="0"/>
    <xf numFmtId="0" fontId="14" fillId="0" borderId="37" applyNumberFormat="0" applyFill="0" applyAlignment="0" applyProtection="0"/>
    <xf numFmtId="0" fontId="2" fillId="17" borderId="0" applyNumberFormat="0" applyBorder="0" applyAlignment="0" applyProtection="0"/>
    <xf numFmtId="0" fontId="2" fillId="18" borderId="0" applyNumberFormat="0" applyBorder="0" applyAlignment="0" applyProtection="0"/>
    <xf numFmtId="0" fontId="15"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15"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15"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15"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cellStyleXfs>
  <cellXfs count="76">
    <xf numFmtId="0" fontId="0" fillId="0" borderId="0" xfId="0">
      <alignment vertical="top"/>
    </xf>
    <xf numFmtId="0" fontId="24" fillId="0" borderId="0" xfId="0" applyFont="1" applyAlignment="1">
      <alignment horizontal="right" vertical="top" readingOrder="2"/>
    </xf>
    <xf numFmtId="0" fontId="24" fillId="0" borderId="0" xfId="0" applyFont="1" applyFill="1" applyBorder="1" applyAlignment="1">
      <alignment horizontal="right" vertical="top" readingOrder="2"/>
    </xf>
    <xf numFmtId="0" fontId="24" fillId="0" borderId="0" xfId="2" applyFont="1" applyFill="1" applyBorder="1" applyAlignment="1">
      <alignment horizontal="right" vertical="center" readingOrder="2"/>
    </xf>
    <xf numFmtId="0" fontId="26" fillId="0" borderId="0" xfId="5" applyFont="1" applyFill="1" applyAlignment="1">
      <alignment horizontal="right" vertical="center" readingOrder="2"/>
    </xf>
    <xf numFmtId="0" fontId="27" fillId="0" borderId="0" xfId="0" applyFont="1" applyAlignment="1">
      <alignment horizontal="center" vertical="center" readingOrder="2"/>
    </xf>
    <xf numFmtId="0" fontId="28" fillId="6" borderId="4" xfId="2" applyFont="1" applyFill="1" applyBorder="1" applyAlignment="1">
      <alignment horizontal="center" vertical="center" readingOrder="2"/>
    </xf>
    <xf numFmtId="0" fontId="28" fillId="6" borderId="5" xfId="2" applyFont="1" applyFill="1" applyBorder="1" applyAlignment="1">
      <alignment horizontal="center" vertical="center" readingOrder="2"/>
    </xf>
    <xf numFmtId="0" fontId="28" fillId="6" borderId="6" xfId="2" applyFont="1" applyFill="1" applyBorder="1" applyAlignment="1">
      <alignment horizontal="center" vertical="center" readingOrder="2"/>
    </xf>
    <xf numFmtId="0" fontId="27" fillId="0" borderId="0" xfId="0" applyFont="1" applyFill="1" applyBorder="1" applyAlignment="1">
      <alignment horizontal="center" vertical="center" readingOrder="2"/>
    </xf>
    <xf numFmtId="0" fontId="27" fillId="0" borderId="0" xfId="0" applyFont="1" applyAlignment="1">
      <alignment horizontal="right" vertical="center" indent="1" readingOrder="2"/>
    </xf>
    <xf numFmtId="0" fontId="24" fillId="0" borderId="8" xfId="16" applyFont="1" applyFill="1" applyBorder="1" applyAlignment="1">
      <alignment horizontal="center" vertical="center" readingOrder="2"/>
    </xf>
    <xf numFmtId="0" fontId="29" fillId="0" borderId="0" xfId="0" applyFont="1" applyAlignment="1">
      <alignment horizontal="right" vertical="top" wrapText="1" indent="1" readingOrder="2"/>
    </xf>
    <xf numFmtId="0" fontId="24" fillId="0" borderId="8" xfId="14" applyFont="1" applyFill="1" applyBorder="1" applyAlignment="1">
      <alignment horizontal="center" vertical="center" readingOrder="2"/>
    </xf>
    <xf numFmtId="0" fontId="29" fillId="0" borderId="0" xfId="0" applyFont="1" applyAlignment="1">
      <alignment horizontal="left" vertical="top" wrapText="1" indent="1" readingOrder="2"/>
    </xf>
    <xf numFmtId="0" fontId="28" fillId="8" borderId="4" xfId="2" applyFont="1" applyFill="1" applyBorder="1" applyAlignment="1">
      <alignment horizontal="center" vertical="center" readingOrder="2"/>
    </xf>
    <xf numFmtId="0" fontId="28" fillId="8" borderId="5" xfId="2" applyFont="1" applyFill="1" applyBorder="1" applyAlignment="1">
      <alignment horizontal="center" vertical="center" readingOrder="2"/>
    </xf>
    <xf numFmtId="0" fontId="28" fillId="8" borderId="6" xfId="2" applyFont="1" applyFill="1" applyBorder="1" applyAlignment="1">
      <alignment horizontal="center" vertical="center" readingOrder="2"/>
    </xf>
    <xf numFmtId="0" fontId="28" fillId="9" borderId="4" xfId="2" applyFont="1" applyFill="1" applyBorder="1" applyAlignment="1">
      <alignment horizontal="center" vertical="center" readingOrder="2"/>
    </xf>
    <xf numFmtId="0" fontId="28" fillId="9" borderId="5" xfId="2" applyFont="1" applyFill="1" applyBorder="1" applyAlignment="1">
      <alignment horizontal="center" vertical="center" readingOrder="2"/>
    </xf>
    <xf numFmtId="0" fontId="28" fillId="9" borderId="6" xfId="2" applyFont="1" applyFill="1" applyBorder="1" applyAlignment="1">
      <alignment horizontal="center" vertical="center" readingOrder="2"/>
    </xf>
    <xf numFmtId="0" fontId="28" fillId="7" borderId="4" xfId="2" applyFont="1" applyFill="1" applyBorder="1" applyAlignment="1">
      <alignment horizontal="center" vertical="center" readingOrder="2"/>
    </xf>
    <xf numFmtId="0" fontId="28" fillId="7" borderId="5" xfId="2" applyFont="1" applyFill="1" applyBorder="1" applyAlignment="1">
      <alignment horizontal="center" vertical="center" readingOrder="2"/>
    </xf>
    <xf numFmtId="0" fontId="28" fillId="7" borderId="6" xfId="2" applyFont="1" applyFill="1" applyBorder="1" applyAlignment="1">
      <alignment horizontal="center" vertical="center" readingOrder="2"/>
    </xf>
    <xf numFmtId="166" fontId="27" fillId="0" borderId="9" xfId="12" applyNumberFormat="1" applyFont="1" applyFill="1" applyBorder="1" applyAlignment="1">
      <alignment horizontal="left" vertical="center" indent="1" readingOrder="2"/>
    </xf>
    <xf numFmtId="166" fontId="27" fillId="0" borderId="11" xfId="12" applyNumberFormat="1" applyFont="1" applyFill="1" applyBorder="1" applyAlignment="1">
      <alignment horizontal="left" vertical="center" indent="1" readingOrder="2"/>
    </xf>
    <xf numFmtId="166" fontId="27" fillId="0" borderId="26" xfId="12" applyNumberFormat="1" applyFont="1" applyFill="1" applyBorder="1" applyAlignment="1">
      <alignment horizontal="left" vertical="center" indent="1" readingOrder="2"/>
    </xf>
    <xf numFmtId="166" fontId="27" fillId="0" borderId="20" xfId="12" applyNumberFormat="1" applyFont="1" applyFill="1" applyBorder="1" applyAlignment="1">
      <alignment horizontal="left" vertical="center" indent="1" readingOrder="2"/>
    </xf>
    <xf numFmtId="166" fontId="27" fillId="0" borderId="14" xfId="12" applyNumberFormat="1" applyFont="1" applyFill="1" applyBorder="1" applyAlignment="1">
      <alignment horizontal="left" vertical="center" indent="1" readingOrder="2"/>
    </xf>
    <xf numFmtId="166" fontId="27" fillId="0" borderId="9" xfId="13" applyNumberFormat="1" applyFont="1" applyFill="1" applyBorder="1" applyAlignment="1">
      <alignment horizontal="left" vertical="center" indent="1" readingOrder="2"/>
    </xf>
    <xf numFmtId="166" fontId="27" fillId="0" borderId="26" xfId="13" applyNumberFormat="1" applyFont="1" applyFill="1" applyBorder="1" applyAlignment="1">
      <alignment horizontal="left" vertical="center" indent="1" readingOrder="2"/>
    </xf>
    <xf numFmtId="166" fontId="27" fillId="0" borderId="20" xfId="13" applyNumberFormat="1" applyFont="1" applyFill="1" applyBorder="1" applyAlignment="1">
      <alignment horizontal="left" vertical="center" indent="1" readingOrder="2"/>
    </xf>
    <xf numFmtId="166" fontId="27" fillId="0" borderId="14" xfId="13" applyNumberFormat="1" applyFont="1" applyFill="1" applyBorder="1" applyAlignment="1">
      <alignment horizontal="left" vertical="center" indent="1" readingOrder="2"/>
    </xf>
    <xf numFmtId="0" fontId="27" fillId="0" borderId="0" xfId="0" applyFont="1" applyFill="1" applyBorder="1" applyAlignment="1">
      <alignment horizontal="right" vertical="center" readingOrder="2"/>
    </xf>
    <xf numFmtId="0" fontId="29" fillId="0" borderId="0" xfId="0" applyFont="1" applyFill="1" applyBorder="1" applyAlignment="1">
      <alignment horizontal="right" vertical="top" wrapText="1" readingOrder="2"/>
    </xf>
    <xf numFmtId="0" fontId="29" fillId="0" borderId="0" xfId="0" applyFont="1" applyFill="1" applyBorder="1" applyAlignment="1">
      <alignment horizontal="left" vertical="top" wrapText="1" readingOrder="2"/>
    </xf>
    <xf numFmtId="0" fontId="24" fillId="0" borderId="0" xfId="0" applyFont="1" applyFill="1" applyBorder="1" applyAlignment="1">
      <alignment vertical="top" readingOrder="2"/>
    </xf>
    <xf numFmtId="0" fontId="27" fillId="0" borderId="0" xfId="0" applyFont="1" applyFill="1" applyBorder="1" applyAlignment="1">
      <alignment horizontal="left" vertical="center" readingOrder="2"/>
    </xf>
    <xf numFmtId="0" fontId="24" fillId="0" borderId="0" xfId="0" applyFont="1" applyAlignment="1">
      <alignment vertical="top" readingOrder="2"/>
    </xf>
    <xf numFmtId="0" fontId="25" fillId="0" borderId="0" xfId="5" applyFont="1" applyFill="1" applyBorder="1" applyAlignment="1">
      <alignment horizontal="right" vertical="center" readingOrder="2"/>
    </xf>
    <xf numFmtId="0" fontId="24" fillId="0" borderId="38" xfId="11" applyFont="1" applyFill="1" applyBorder="1" applyAlignment="1">
      <alignment horizontal="right" vertical="center" wrapText="1" indent="1" readingOrder="2"/>
    </xf>
    <xf numFmtId="0" fontId="24" fillId="0" borderId="13" xfId="11" applyFont="1" applyFill="1" applyBorder="1" applyAlignment="1">
      <alignment horizontal="right" vertical="center" wrapText="1" indent="1" readingOrder="2"/>
    </xf>
    <xf numFmtId="0" fontId="24" fillId="0" borderId="11" xfId="11" applyFont="1" applyFill="1" applyBorder="1" applyAlignment="1">
      <alignment horizontal="right" vertical="center" wrapText="1" indent="1" readingOrder="2"/>
    </xf>
    <xf numFmtId="0" fontId="28" fillId="6" borderId="7" xfId="15" applyFont="1" applyFill="1" applyBorder="1" applyAlignment="1">
      <alignment horizontal="center" vertical="center" readingOrder="2"/>
    </xf>
    <xf numFmtId="0" fontId="30" fillId="0" borderId="0" xfId="5" applyFont="1" applyFill="1" applyBorder="1" applyAlignment="1">
      <alignment horizontal="right" vertical="center" readingOrder="2"/>
    </xf>
    <xf numFmtId="0" fontId="24" fillId="0" borderId="40" xfId="11" applyFont="1" applyFill="1" applyBorder="1" applyAlignment="1">
      <alignment horizontal="right" vertical="center" wrapText="1" indent="1" readingOrder="2"/>
    </xf>
    <xf numFmtId="0" fontId="24" fillId="0" borderId="18" xfId="11" applyFont="1" applyFill="1" applyBorder="1" applyAlignment="1">
      <alignment horizontal="right" vertical="center" wrapText="1" indent="1" readingOrder="2"/>
    </xf>
    <xf numFmtId="0" fontId="24" fillId="0" borderId="19" xfId="11" applyFont="1" applyFill="1" applyBorder="1" applyAlignment="1">
      <alignment horizontal="right" vertical="center" wrapText="1" indent="1" readingOrder="2"/>
    </xf>
    <xf numFmtId="0" fontId="31" fillId="0" borderId="0" xfId="5" applyFont="1" applyFill="1" applyBorder="1" applyAlignment="1">
      <alignment horizontal="right" vertical="center" readingOrder="2"/>
    </xf>
    <xf numFmtId="0" fontId="24" fillId="0" borderId="42" xfId="11" applyFont="1" applyFill="1" applyBorder="1" applyAlignment="1">
      <alignment horizontal="right" vertical="center" wrapText="1" indent="1" readingOrder="2"/>
    </xf>
    <xf numFmtId="0" fontId="24" fillId="0" borderId="24" xfId="11" applyFont="1" applyFill="1" applyBorder="1" applyAlignment="1">
      <alignment horizontal="right" vertical="center" wrapText="1" indent="1" readingOrder="2"/>
    </xf>
    <xf numFmtId="0" fontId="24" fillId="0" borderId="25" xfId="11" applyFont="1" applyFill="1" applyBorder="1" applyAlignment="1">
      <alignment horizontal="right" vertical="center" wrapText="1" indent="1" readingOrder="2"/>
    </xf>
    <xf numFmtId="0" fontId="32" fillId="0" borderId="0" xfId="5" applyFont="1" applyFill="1" applyBorder="1" applyAlignment="1">
      <alignment horizontal="right" vertical="center" readingOrder="2"/>
    </xf>
    <xf numFmtId="0" fontId="24" fillId="0" borderId="44" xfId="11" applyFont="1" applyFill="1" applyBorder="1" applyAlignment="1">
      <alignment horizontal="right" vertical="center" wrapText="1" indent="1" readingOrder="2"/>
    </xf>
    <xf numFmtId="0" fontId="24" fillId="0" borderId="30" xfId="11" applyFont="1" applyFill="1" applyBorder="1" applyAlignment="1">
      <alignment horizontal="right" vertical="center" wrapText="1" indent="1" readingOrder="2"/>
    </xf>
    <xf numFmtId="0" fontId="24" fillId="0" borderId="31" xfId="11" applyFont="1" applyFill="1" applyBorder="1" applyAlignment="1">
      <alignment horizontal="right" vertical="center" wrapText="1" indent="1" readingOrder="2"/>
    </xf>
    <xf numFmtId="0" fontId="29" fillId="0" borderId="10" xfId="13" applyFont="1" applyFill="1" applyBorder="1" applyAlignment="1">
      <alignment horizontal="right" vertical="top" readingOrder="2"/>
    </xf>
    <xf numFmtId="0" fontId="29" fillId="0" borderId="10" xfId="0" applyFont="1" applyFill="1" applyBorder="1" applyAlignment="1">
      <alignment horizontal="right" vertical="top" readingOrder="2"/>
    </xf>
    <xf numFmtId="0" fontId="29" fillId="0" borderId="27" xfId="13" applyFont="1" applyFill="1" applyBorder="1" applyAlignment="1">
      <alignment horizontal="right" vertical="top" readingOrder="2"/>
    </xf>
    <xf numFmtId="0" fontId="29" fillId="0" borderId="27" xfId="0" applyFont="1" applyFill="1" applyBorder="1" applyAlignment="1">
      <alignment horizontal="right" vertical="top" readingOrder="2"/>
    </xf>
    <xf numFmtId="0" fontId="29" fillId="0" borderId="21" xfId="13" applyFont="1" applyFill="1" applyBorder="1" applyAlignment="1">
      <alignment horizontal="right" vertical="top" readingOrder="2"/>
    </xf>
    <xf numFmtId="0" fontId="29" fillId="0" borderId="21" xfId="0" applyFont="1" applyFill="1" applyBorder="1" applyAlignment="1">
      <alignment horizontal="right" vertical="top" readingOrder="2"/>
    </xf>
    <xf numFmtId="0" fontId="29" fillId="0" borderId="15" xfId="13" applyFont="1" applyFill="1" applyBorder="1" applyAlignment="1">
      <alignment horizontal="right" vertical="top" readingOrder="2"/>
    </xf>
    <xf numFmtId="0" fontId="29" fillId="0" borderId="15" xfId="0" applyFont="1" applyFill="1" applyBorder="1" applyAlignment="1">
      <alignment horizontal="right" vertical="top" readingOrder="2"/>
    </xf>
    <xf numFmtId="0" fontId="29" fillId="0" borderId="39" xfId="11" applyFont="1" applyFill="1" applyBorder="1" applyAlignment="1">
      <alignment horizontal="right" vertical="top" readingOrder="2"/>
    </xf>
    <xf numFmtId="0" fontId="29" fillId="0" borderId="7" xfId="11" applyFont="1" applyFill="1" applyBorder="1" applyAlignment="1">
      <alignment horizontal="right" vertical="top" readingOrder="2"/>
    </xf>
    <xf numFmtId="0" fontId="29" fillId="0" borderId="12" xfId="11" applyFont="1" applyFill="1" applyBorder="1" applyAlignment="1">
      <alignment horizontal="right" vertical="top" readingOrder="2"/>
    </xf>
    <xf numFmtId="0" fontId="29" fillId="0" borderId="45" xfId="11" applyFont="1" applyFill="1" applyBorder="1" applyAlignment="1">
      <alignment horizontal="right" vertical="top" readingOrder="2"/>
    </xf>
    <xf numFmtId="0" fontId="29" fillId="0" borderId="28" xfId="11" applyFont="1" applyFill="1" applyBorder="1" applyAlignment="1">
      <alignment horizontal="right" vertical="top" readingOrder="2"/>
    </xf>
    <xf numFmtId="0" fontId="29" fillId="0" borderId="29" xfId="11" applyFont="1" applyFill="1" applyBorder="1" applyAlignment="1">
      <alignment horizontal="right" vertical="top" readingOrder="2"/>
    </xf>
    <xf numFmtId="0" fontId="29" fillId="0" borderId="43" xfId="11" applyFont="1" applyFill="1" applyBorder="1" applyAlignment="1">
      <alignment horizontal="right" vertical="top" readingOrder="2"/>
    </xf>
    <xf numFmtId="0" fontId="29" fillId="0" borderId="22" xfId="11" applyFont="1" applyFill="1" applyBorder="1" applyAlignment="1">
      <alignment horizontal="right" vertical="top" readingOrder="2"/>
    </xf>
    <xf numFmtId="0" fontId="29" fillId="0" borderId="23" xfId="11" applyFont="1" applyFill="1" applyBorder="1" applyAlignment="1">
      <alignment horizontal="right" vertical="top" readingOrder="2"/>
    </xf>
    <xf numFmtId="0" fontId="29" fillId="0" borderId="41" xfId="11" applyFont="1" applyFill="1" applyBorder="1" applyAlignment="1">
      <alignment horizontal="right" vertical="top" readingOrder="2"/>
    </xf>
    <xf numFmtId="0" fontId="29" fillId="0" borderId="16" xfId="11" applyFont="1" applyFill="1" applyBorder="1" applyAlignment="1">
      <alignment horizontal="right" vertical="top" readingOrder="2"/>
    </xf>
    <xf numFmtId="0" fontId="29" fillId="0" borderId="17" xfId="11" applyFont="1" applyFill="1" applyBorder="1" applyAlignment="1">
      <alignment horizontal="right" vertical="top" readingOrder="2"/>
    </xf>
  </cellXfs>
  <cellStyles count="50">
    <cellStyle name="20% - تمييز1" xfId="29" builtinId="30" customBuiltin="1"/>
    <cellStyle name="20% - تمييز2" xfId="32" builtinId="34" customBuiltin="1"/>
    <cellStyle name="20% - تمييز3" xfId="36" builtinId="38" customBuiltin="1"/>
    <cellStyle name="20% - تمييز4" xfId="40" builtinId="42" customBuiltin="1"/>
    <cellStyle name="20% - تمييز5" xfId="43" builtinId="46" customBuiltin="1"/>
    <cellStyle name="20% - تمييز6" xfId="47" builtinId="50" customBuiltin="1"/>
    <cellStyle name="40% - تمييز1" xfId="1" builtinId="31" customBuiltin="1"/>
    <cellStyle name="40% - تمييز2" xfId="33" builtinId="35" customBuiltin="1"/>
    <cellStyle name="40% - تمييز3" xfId="37" builtinId="39" customBuiltin="1"/>
    <cellStyle name="40% - تمييز4" xfId="41" builtinId="43" customBuiltin="1"/>
    <cellStyle name="40% - تمييز5" xfId="44" builtinId="47" customBuiltin="1"/>
    <cellStyle name="40% - تمييز6" xfId="48" builtinId="51" customBuiltin="1"/>
    <cellStyle name="60% - تمييز1" xfId="30" builtinId="32" customBuiltin="1"/>
    <cellStyle name="60% - تمييز2" xfId="34" builtinId="36" customBuiltin="1"/>
    <cellStyle name="60% - تمييز3" xfId="38" builtinId="40" customBuiltin="1"/>
    <cellStyle name="60% - تمييز4" xfId="42" builtinId="44" customBuiltin="1"/>
    <cellStyle name="60% - تمييز5" xfId="45" builtinId="48" customBuiltin="1"/>
    <cellStyle name="60% - تمييز6" xfId="49" builtinId="52" customBuiltin="1"/>
    <cellStyle name="Comma" xfId="6" builtinId="3" customBuiltin="1"/>
    <cellStyle name="Comma [0]" xfId="7" builtinId="6" customBuiltin="1"/>
    <cellStyle name="Currency" xfId="8" builtinId="4" customBuiltin="1"/>
    <cellStyle name="Currency [0]" xfId="9" builtinId="7" customBuiltin="1"/>
    <cellStyle name="Normal" xfId="0" builtinId="0" customBuiltin="1"/>
    <cellStyle name="Percent" xfId="10" builtinId="5" customBuiltin="1"/>
    <cellStyle name="إخراج" xfId="21" builtinId="21" customBuiltin="1"/>
    <cellStyle name="إدخال" xfId="20" builtinId="20" customBuiltin="1"/>
    <cellStyle name="إدخال الإعدادات" xfId="14"/>
    <cellStyle name="الإجمالي" xfId="28" builtinId="25" customBuiltin="1"/>
    <cellStyle name="اليوم" xfId="12"/>
    <cellStyle name="تمييز1" xfId="3" builtinId="29" customBuiltin="1"/>
    <cellStyle name="تمييز2" xfId="31" builtinId="33" customBuiltin="1"/>
    <cellStyle name="تمييز3" xfId="35" builtinId="37" customBuiltin="1"/>
    <cellStyle name="تمييز4" xfId="39" builtinId="41" customBuiltin="1"/>
    <cellStyle name="تمييز5" xfId="4" builtinId="45" customBuiltin="1"/>
    <cellStyle name="تمييز6" xfId="46" builtinId="49" customBuiltin="1"/>
    <cellStyle name="تنسيق خاص" xfId="13"/>
    <cellStyle name="جيد" xfId="17" builtinId="26" customBuiltin="1"/>
    <cellStyle name="حساب" xfId="22" builtinId="22" customBuiltin="1"/>
    <cellStyle name="خلية تدقيق" xfId="24" builtinId="23" customBuiltin="1"/>
    <cellStyle name="خلية مرتبطة" xfId="23" builtinId="24" customBuiltin="1"/>
    <cellStyle name="سيئ" xfId="18" builtinId="27" customBuiltin="1"/>
    <cellStyle name="عنوان" xfId="5" builtinId="15" customBuiltin="1"/>
    <cellStyle name="عنوان 1" xfId="2" builtinId="16" customBuiltin="1"/>
    <cellStyle name="عنوان 2" xfId="15" builtinId="17" customBuiltin="1"/>
    <cellStyle name="عنوان 3" xfId="16" builtinId="18" customBuiltin="1"/>
    <cellStyle name="عنوان 4" xfId="11" builtinId="19" customBuiltin="1"/>
    <cellStyle name="محايد" xfId="19" builtinId="28" customBuiltin="1"/>
    <cellStyle name="ملاحظة" xfId="26" builtinId="10" customBuiltin="1"/>
    <cellStyle name="نص تحذير" xfId="25" builtinId="11" customBuiltin="1"/>
    <cellStyle name="نص توضيحي" xfId="27" builtinId="53" customBuiltin="1"/>
  </cellStyles>
  <dxfs count="24">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F1F2F5"/>
      <rgbColor rgb="00008080"/>
      <rgbColor rgb="00E4EAF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314265"/>
      <rgbColor rgb="00CCFFCC"/>
      <rgbColor rgb="00FFEECD"/>
      <rgbColor rgb="00D0D8E2"/>
      <rgbColor rgb="00FF99CC"/>
      <rgbColor rgb="00CC99FF"/>
      <rgbColor rgb="00FFCC99"/>
      <rgbColor rgb="003366FF"/>
      <rgbColor rgb="0033CCCC"/>
      <rgbColor rgb="0099CC00"/>
      <rgbColor rgb="00FFCC00"/>
      <rgbColor rgb="00FF9900"/>
      <rgbColor rgb="00FF6600"/>
      <rgbColor rgb="00717789"/>
      <rgbColor rgb="00969696"/>
      <rgbColor rgb="00003366"/>
      <rgbColor rgb="00339966"/>
      <rgbColor rgb="00003300"/>
      <rgbColor rgb="00333300"/>
      <rgbColor rgb="00993300"/>
      <rgbColor rgb="00993366"/>
      <rgbColor rgb="00333399"/>
      <rgbColor rgb="004B4B4B"/>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4</xdr:col>
      <xdr:colOff>848556</xdr:colOff>
      <xdr:row>1</xdr:row>
      <xdr:rowOff>0</xdr:rowOff>
    </xdr:from>
    <xdr:to>
      <xdr:col>7</xdr:col>
      <xdr:colOff>1389819</xdr:colOff>
      <xdr:row>1</xdr:row>
      <xdr:rowOff>1143000</xdr:rowOff>
    </xdr:to>
    <xdr:pic>
      <xdr:nvPicPr>
        <xdr:cNvPr id="3" name="الصورة 2" descr="تجميع الصور من Word: فصل الشتاء&#10;" title="الشتاء في رأس الصفحة">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10918165431" y="114300"/>
          <a:ext cx="4798938" cy="1143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590550</xdr:colOff>
      <xdr:row>1</xdr:row>
      <xdr:rowOff>81613</xdr:rowOff>
    </xdr:from>
    <xdr:to>
      <xdr:col>7</xdr:col>
      <xdr:colOff>1400175</xdr:colOff>
      <xdr:row>1</xdr:row>
      <xdr:rowOff>1061386</xdr:rowOff>
    </xdr:to>
    <xdr:pic>
      <xdr:nvPicPr>
        <xdr:cNvPr id="4" name="الصورة 3" descr="تجميع الصور من Word: فصل الخريف&#10;" title="الخريف في رأس الصفحة">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stretch>
          <a:fillRect/>
        </a:stretch>
      </xdr:blipFill>
      <xdr:spPr>
        <a:xfrm>
          <a:off x="10918164600" y="195913"/>
          <a:ext cx="5067300" cy="97977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590550</xdr:colOff>
      <xdr:row>1</xdr:row>
      <xdr:rowOff>81613</xdr:rowOff>
    </xdr:from>
    <xdr:to>
      <xdr:col>7</xdr:col>
      <xdr:colOff>1400175</xdr:colOff>
      <xdr:row>1</xdr:row>
      <xdr:rowOff>1061386</xdr:rowOff>
    </xdr:to>
    <xdr:pic>
      <xdr:nvPicPr>
        <xdr:cNvPr id="4" name="الصورة 3" descr="تجميع الصور من Word: فصل الخريف&#10;" title="الخريف في رأس الصفحة">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tretch>
          <a:fillRect/>
        </a:stretch>
      </xdr:blipFill>
      <xdr:spPr>
        <a:xfrm>
          <a:off x="10918164600" y="195913"/>
          <a:ext cx="5067300" cy="97977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858081</xdr:colOff>
      <xdr:row>1</xdr:row>
      <xdr:rowOff>0</xdr:rowOff>
    </xdr:from>
    <xdr:to>
      <xdr:col>7</xdr:col>
      <xdr:colOff>1399344</xdr:colOff>
      <xdr:row>1</xdr:row>
      <xdr:rowOff>1143000</xdr:rowOff>
    </xdr:to>
    <xdr:pic>
      <xdr:nvPicPr>
        <xdr:cNvPr id="3" name="الصورة 2" descr="تجميع الصور من Word: فصل الشتاء&#10;" title="الشتاء في رأس الصفحة">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a:stretch>
          <a:fillRect/>
        </a:stretch>
      </xdr:blipFill>
      <xdr:spPr>
        <a:xfrm>
          <a:off x="10918165431" y="114300"/>
          <a:ext cx="4798938" cy="1143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848556</xdr:colOff>
      <xdr:row>1</xdr:row>
      <xdr:rowOff>0</xdr:rowOff>
    </xdr:from>
    <xdr:to>
      <xdr:col>7</xdr:col>
      <xdr:colOff>1389819</xdr:colOff>
      <xdr:row>1</xdr:row>
      <xdr:rowOff>1143000</xdr:rowOff>
    </xdr:to>
    <xdr:pic>
      <xdr:nvPicPr>
        <xdr:cNvPr id="3" name="الصورة 2" descr="تجميع الصور من Word: فصل الشتاء&#10;" title="الشتاء في رأس الصفحة">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0918174956" y="114300"/>
          <a:ext cx="4798938" cy="1143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999481</xdr:colOff>
      <xdr:row>1</xdr:row>
      <xdr:rowOff>0</xdr:rowOff>
    </xdr:from>
    <xdr:to>
      <xdr:col>7</xdr:col>
      <xdr:colOff>1391295</xdr:colOff>
      <xdr:row>1</xdr:row>
      <xdr:rowOff>1143000</xdr:rowOff>
    </xdr:to>
    <xdr:pic>
      <xdr:nvPicPr>
        <xdr:cNvPr id="2" name="الصورة 1" descr="تجميع الصور من Word: فصل الربيع&#10;" title="الربيع في رأس الصفحة">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10918173480" y="114300"/>
          <a:ext cx="4649489" cy="1143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999481</xdr:colOff>
      <xdr:row>1</xdr:row>
      <xdr:rowOff>0</xdr:rowOff>
    </xdr:from>
    <xdr:to>
      <xdr:col>7</xdr:col>
      <xdr:colOff>1391295</xdr:colOff>
      <xdr:row>1</xdr:row>
      <xdr:rowOff>1143000</xdr:rowOff>
    </xdr:to>
    <xdr:pic>
      <xdr:nvPicPr>
        <xdr:cNvPr id="4" name="الصورة 3" descr="تجميع الصور من Word: فصل الربيع&#10;" title="الربيع في رأس الصفحة">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10918173480" y="114300"/>
          <a:ext cx="4649489" cy="1143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999481</xdr:colOff>
      <xdr:row>1</xdr:row>
      <xdr:rowOff>0</xdr:rowOff>
    </xdr:from>
    <xdr:to>
      <xdr:col>7</xdr:col>
      <xdr:colOff>1391295</xdr:colOff>
      <xdr:row>1</xdr:row>
      <xdr:rowOff>1143000</xdr:rowOff>
    </xdr:to>
    <xdr:pic>
      <xdr:nvPicPr>
        <xdr:cNvPr id="4" name="الصورة 3" descr="تجميع الصور من Word: فصل الربيع&#10;" title="الربيع في رأس الصفحة">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10918173480" y="114300"/>
          <a:ext cx="4649489" cy="1143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590550</xdr:colOff>
      <xdr:row>1</xdr:row>
      <xdr:rowOff>35710</xdr:rowOff>
    </xdr:from>
    <xdr:to>
      <xdr:col>7</xdr:col>
      <xdr:colOff>1400175</xdr:colOff>
      <xdr:row>1</xdr:row>
      <xdr:rowOff>1107289</xdr:rowOff>
    </xdr:to>
    <xdr:pic>
      <xdr:nvPicPr>
        <xdr:cNvPr id="3" name="الصورة 2" descr="تجميع الصور من Word: فصل الصيف&#10;" title="الصيف في رأس الصفحة">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10918164600" y="150010"/>
          <a:ext cx="5067300" cy="10715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590550</xdr:colOff>
      <xdr:row>1</xdr:row>
      <xdr:rowOff>35710</xdr:rowOff>
    </xdr:from>
    <xdr:to>
      <xdr:col>7</xdr:col>
      <xdr:colOff>1400175</xdr:colOff>
      <xdr:row>1</xdr:row>
      <xdr:rowOff>1107289</xdr:rowOff>
    </xdr:to>
    <xdr:pic>
      <xdr:nvPicPr>
        <xdr:cNvPr id="4" name="الصورة 3" descr="تجميع الصور من Word: فصل الصيف&#10;" title="الصيف في رأس الصفحة">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10918164600" y="150010"/>
          <a:ext cx="5067300" cy="107157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590550</xdr:colOff>
      <xdr:row>1</xdr:row>
      <xdr:rowOff>35710</xdr:rowOff>
    </xdr:from>
    <xdr:to>
      <xdr:col>7</xdr:col>
      <xdr:colOff>1400175</xdr:colOff>
      <xdr:row>1</xdr:row>
      <xdr:rowOff>1107289</xdr:rowOff>
    </xdr:to>
    <xdr:pic>
      <xdr:nvPicPr>
        <xdr:cNvPr id="4" name="الصورة 3" descr="تجميع الصور من Word: فصل الصيف&#10;" title="الصيف في رأس الصفحة">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10918164600" y="150010"/>
          <a:ext cx="5067300" cy="107157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590550</xdr:colOff>
      <xdr:row>1</xdr:row>
      <xdr:rowOff>81613</xdr:rowOff>
    </xdr:from>
    <xdr:to>
      <xdr:col>7</xdr:col>
      <xdr:colOff>1400175</xdr:colOff>
      <xdr:row>1</xdr:row>
      <xdr:rowOff>1061386</xdr:rowOff>
    </xdr:to>
    <xdr:pic>
      <xdr:nvPicPr>
        <xdr:cNvPr id="3" name="الصورة 2" descr="تجميع الصور من Word: فصل الخريف&#10;" title="الخريف في رأس الصفحة">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10918164600" y="195913"/>
          <a:ext cx="5067300" cy="97977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Custom 6">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8" tint="0.59999389629810485"/>
    <pageSetUpPr autoPageBreaks="0" fitToPage="1"/>
  </sheetPr>
  <dimension ref="A1:L15"/>
  <sheetViews>
    <sheetView showGridLines="0" showRowColHeaders="0" rightToLeft="1" tabSelected="1" zoomScaleNormal="100" workbookViewId="0"/>
  </sheetViews>
  <sheetFormatPr defaultColWidth="8.75" defaultRowHeight="14.25" x14ac:dyDescent="0.2"/>
  <cols>
    <col min="1" max="1" width="1.625" style="38" customWidth="1"/>
    <col min="2" max="8" width="18.625" style="38" customWidth="1"/>
    <col min="9" max="9" width="1.625" style="36" customWidth="1"/>
    <col min="10" max="10" width="8.625" style="36" customWidth="1"/>
    <col min="11" max="12" width="12.25" style="36" customWidth="1"/>
    <col min="13" max="13" width="1.625" style="36" customWidth="1"/>
    <col min="14" max="16384" width="8.75" style="36"/>
  </cols>
  <sheetData>
    <row r="1" spans="1:12" ht="9" customHeight="1" x14ac:dyDescent="0.2">
      <c r="A1" s="1"/>
      <c r="B1" s="1"/>
      <c r="C1" s="1"/>
      <c r="D1" s="1"/>
      <c r="E1" s="1"/>
      <c r="F1" s="1"/>
      <c r="G1" s="1"/>
      <c r="H1" s="1"/>
      <c r="I1" s="2" t="s">
        <v>1</v>
      </c>
      <c r="J1" s="2"/>
      <c r="K1" s="2"/>
      <c r="L1" s="2"/>
    </row>
    <row r="2" spans="1:12" ht="96" customHeight="1" x14ac:dyDescent="0.2">
      <c r="A2" s="1"/>
      <c r="B2" s="39" t="str">
        <f>"يناير "&amp;CalendarYear</f>
        <v>يناير 2020</v>
      </c>
      <c r="C2" s="39"/>
      <c r="D2" s="39"/>
      <c r="E2" s="3"/>
      <c r="F2" s="3"/>
      <c r="G2" s="3"/>
      <c r="H2" s="4"/>
      <c r="I2" s="2"/>
      <c r="J2" s="2"/>
      <c r="K2" s="2"/>
      <c r="L2" s="2"/>
    </row>
    <row r="3" spans="1:12" s="9" customFormat="1" ht="24" customHeight="1" x14ac:dyDescent="0.2">
      <c r="A3" s="5"/>
      <c r="B3" s="6" t="str">
        <f>بداية_الأسبوع</f>
        <v>الأحد</v>
      </c>
      <c r="C3" s="7" t="str">
        <f t="shared" ref="C3:H3" si="0">TEXT(C4,"aaaa")</f>
        <v>الإثنين</v>
      </c>
      <c r="D3" s="7" t="str">
        <f t="shared" si="0"/>
        <v>الثلاثاء</v>
      </c>
      <c r="E3" s="7" t="str">
        <f t="shared" si="0"/>
        <v>الأربعاء</v>
      </c>
      <c r="F3" s="7" t="str">
        <f t="shared" si="0"/>
        <v>الخميس</v>
      </c>
      <c r="G3" s="7" t="str">
        <f t="shared" si="0"/>
        <v>الجمعة</v>
      </c>
      <c r="H3" s="8" t="str">
        <f t="shared" si="0"/>
        <v>السبت</v>
      </c>
      <c r="K3" s="43" t="s">
        <v>2</v>
      </c>
      <c r="L3" s="43"/>
    </row>
    <row r="4" spans="1:12" s="37" customFormat="1" ht="24" customHeight="1" x14ac:dyDescent="0.2">
      <c r="A4" s="10"/>
      <c r="B4" s="24">
        <f t="array" ref="B4:H4">DaysAndWeeks+DATE(CalendarYear,1,1)-WEEKDAY(DATE(CalendarYear,1,1),(بداية_الأسبوع="الإثنين")+1)+1</f>
        <v>43828</v>
      </c>
      <c r="C4" s="24">
        <v>43829</v>
      </c>
      <c r="D4" s="24">
        <v>43830</v>
      </c>
      <c r="E4" s="24">
        <v>43831</v>
      </c>
      <c r="F4" s="24">
        <v>43832</v>
      </c>
      <c r="G4" s="24">
        <v>43833</v>
      </c>
      <c r="H4" s="25">
        <v>43834</v>
      </c>
      <c r="I4" s="33"/>
      <c r="J4" s="33"/>
      <c r="K4" s="11" t="s">
        <v>3</v>
      </c>
      <c r="L4" s="11" t="s">
        <v>4</v>
      </c>
    </row>
    <row r="5" spans="1:12" s="35" customFormat="1" ht="56.1" customHeight="1" x14ac:dyDescent="0.2">
      <c r="A5" s="12"/>
      <c r="B5" s="57"/>
      <c r="C5" s="57"/>
      <c r="D5" s="57"/>
      <c r="E5" s="57"/>
      <c r="F5" s="57"/>
      <c r="G5" s="57"/>
      <c r="H5" s="57"/>
      <c r="I5" s="34"/>
      <c r="J5" s="34"/>
      <c r="K5" s="13">
        <v>2020</v>
      </c>
      <c r="L5" s="13" t="s">
        <v>5</v>
      </c>
    </row>
    <row r="6" spans="1:12" s="37" customFormat="1" ht="24" customHeight="1" x14ac:dyDescent="0.2">
      <c r="A6" s="10"/>
      <c r="B6" s="29">
        <f t="array" ref="B6:H6">DaysAndWeeks+DATE(CalendarYear,1,1)-WEEKDAY(DATE(CalendarYear,1,1),(بداية_الأسبوع="الإثنين")+1)+8</f>
        <v>43835</v>
      </c>
      <c r="C6" s="29">
        <v>43836</v>
      </c>
      <c r="D6" s="29">
        <v>43837</v>
      </c>
      <c r="E6" s="29">
        <v>43838</v>
      </c>
      <c r="F6" s="29">
        <v>43839</v>
      </c>
      <c r="G6" s="29">
        <v>43840</v>
      </c>
      <c r="H6" s="29">
        <v>43841</v>
      </c>
      <c r="I6" s="33"/>
      <c r="J6" s="33"/>
      <c r="K6" s="33"/>
      <c r="L6" s="33"/>
    </row>
    <row r="7" spans="1:12" s="35" customFormat="1" ht="56.1" customHeight="1" x14ac:dyDescent="0.2">
      <c r="A7" s="12"/>
      <c r="B7" s="56"/>
      <c r="C7" s="56"/>
      <c r="D7" s="56"/>
      <c r="E7" s="56"/>
      <c r="F7" s="56"/>
      <c r="G7" s="56"/>
      <c r="H7" s="56"/>
      <c r="I7" s="34"/>
      <c r="J7" s="34"/>
      <c r="K7" s="34"/>
      <c r="L7" s="34"/>
    </row>
    <row r="8" spans="1:12" s="37" customFormat="1" ht="24" customHeight="1" x14ac:dyDescent="0.2">
      <c r="A8" s="10"/>
      <c r="B8" s="24">
        <f t="array" ref="B8:H8">DaysAndWeeks+DATE(CalendarYear,1,1)-WEEKDAY(DATE(CalendarYear,1,1),(بداية_الأسبوع="الإثنين")+1)+15</f>
        <v>43842</v>
      </c>
      <c r="C8" s="24">
        <v>43843</v>
      </c>
      <c r="D8" s="24">
        <v>43844</v>
      </c>
      <c r="E8" s="24">
        <v>43845</v>
      </c>
      <c r="F8" s="24">
        <v>43846</v>
      </c>
      <c r="G8" s="24">
        <v>43847</v>
      </c>
      <c r="H8" s="24">
        <v>43848</v>
      </c>
      <c r="I8" s="33"/>
      <c r="J8" s="33"/>
      <c r="K8" s="33"/>
      <c r="L8" s="33"/>
    </row>
    <row r="9" spans="1:12" s="35" customFormat="1" ht="56.1" customHeight="1" x14ac:dyDescent="0.2">
      <c r="A9" s="12"/>
      <c r="B9" s="57"/>
      <c r="C9" s="57"/>
      <c r="D9" s="57"/>
      <c r="E9" s="57"/>
      <c r="F9" s="57"/>
      <c r="G9" s="57"/>
      <c r="H9" s="57"/>
      <c r="I9" s="34"/>
      <c r="J9" s="34"/>
      <c r="K9" s="34"/>
      <c r="L9" s="34"/>
    </row>
    <row r="10" spans="1:12" s="37" customFormat="1" ht="24" customHeight="1" x14ac:dyDescent="0.2">
      <c r="A10" s="10"/>
      <c r="B10" s="29">
        <f t="array" ref="B10:H10">DaysAndWeeks+DATE(CalendarYear,1,1)-WEEKDAY(DATE(CalendarYear,1,1),(بداية_الأسبوع="الإثنين")+1)+22</f>
        <v>43849</v>
      </c>
      <c r="C10" s="29">
        <v>43850</v>
      </c>
      <c r="D10" s="29">
        <v>43851</v>
      </c>
      <c r="E10" s="29">
        <v>43852</v>
      </c>
      <c r="F10" s="29">
        <v>43853</v>
      </c>
      <c r="G10" s="29">
        <v>43854</v>
      </c>
      <c r="H10" s="29">
        <v>43855</v>
      </c>
      <c r="I10" s="33"/>
      <c r="J10" s="33"/>
      <c r="K10" s="33"/>
      <c r="L10" s="33"/>
    </row>
    <row r="11" spans="1:12" s="35" customFormat="1" ht="56.1" customHeight="1" x14ac:dyDescent="0.2">
      <c r="A11" s="12"/>
      <c r="B11" s="56"/>
      <c r="C11" s="56"/>
      <c r="D11" s="56"/>
      <c r="E11" s="56"/>
      <c r="F11" s="56"/>
      <c r="G11" s="56"/>
      <c r="H11" s="56"/>
      <c r="I11" s="34"/>
      <c r="J11" s="34"/>
      <c r="K11" s="34"/>
      <c r="L11" s="34"/>
    </row>
    <row r="12" spans="1:12" s="37" customFormat="1" ht="24" customHeight="1" x14ac:dyDescent="0.2">
      <c r="A12" s="10"/>
      <c r="B12" s="24">
        <f t="array" ref="B12:H12">DaysAndWeeks+DATE(CalendarYear,1,1)-WEEKDAY(DATE(CalendarYear,1,1),(بداية_الأسبوع="الإثنين")+1)+29</f>
        <v>43856</v>
      </c>
      <c r="C12" s="24">
        <v>43857</v>
      </c>
      <c r="D12" s="24">
        <v>43858</v>
      </c>
      <c r="E12" s="24">
        <v>43859</v>
      </c>
      <c r="F12" s="24">
        <v>43860</v>
      </c>
      <c r="G12" s="24">
        <v>43861</v>
      </c>
      <c r="H12" s="24">
        <v>43862</v>
      </c>
      <c r="I12" s="33"/>
      <c r="J12" s="33"/>
      <c r="K12" s="33"/>
      <c r="L12" s="33"/>
    </row>
    <row r="13" spans="1:12" s="35" customFormat="1" ht="56.1" customHeight="1" x14ac:dyDescent="0.2">
      <c r="A13" s="12"/>
      <c r="B13" s="57"/>
      <c r="C13" s="57"/>
      <c r="D13" s="57"/>
      <c r="E13" s="57"/>
      <c r="F13" s="57"/>
      <c r="G13" s="57"/>
      <c r="H13" s="57"/>
      <c r="I13" s="34"/>
      <c r="J13" s="34"/>
      <c r="K13" s="34"/>
      <c r="L13" s="34"/>
    </row>
    <row r="14" spans="1:12" s="37" customFormat="1" ht="24" customHeight="1" x14ac:dyDescent="0.2">
      <c r="A14" s="10"/>
      <c r="B14" s="29">
        <f t="array" ref="B14:C14">DaysAndWeeks+DATE(CalendarYear,1,1)-WEEKDAY(DATE(CalendarYear,1,1),(بداية_الأسبوع="الإثنين")+1)+36</f>
        <v>43863</v>
      </c>
      <c r="C14" s="29">
        <v>43864</v>
      </c>
      <c r="D14" s="40" t="s">
        <v>0</v>
      </c>
      <c r="E14" s="41"/>
      <c r="F14" s="41"/>
      <c r="G14" s="41"/>
      <c r="H14" s="42"/>
      <c r="I14" s="33"/>
      <c r="J14" s="33"/>
      <c r="K14" s="33"/>
      <c r="L14" s="33"/>
    </row>
    <row r="15" spans="1:12" s="35" customFormat="1" ht="56.1" customHeight="1" x14ac:dyDescent="0.2">
      <c r="A15" s="14"/>
      <c r="B15" s="56"/>
      <c r="C15" s="56"/>
      <c r="D15" s="64"/>
      <c r="E15" s="65"/>
      <c r="F15" s="65"/>
      <c r="G15" s="65"/>
      <c r="H15" s="66"/>
    </row>
  </sheetData>
  <mergeCells count="4">
    <mergeCell ref="B2:D2"/>
    <mergeCell ref="D14:H14"/>
    <mergeCell ref="D15:H15"/>
    <mergeCell ref="K3:L3"/>
  </mergeCells>
  <phoneticPr fontId="1" type="noConversion"/>
  <conditionalFormatting sqref="B12:H12 B14:C14">
    <cfRule type="expression" dxfId="23" priority="24">
      <formula>AND(DAY(B12)&gt;=1,DAY(B12)&lt;=15)</formula>
    </cfRule>
  </conditionalFormatting>
  <conditionalFormatting sqref="B4:G4">
    <cfRule type="expression" dxfId="22" priority="23">
      <formula>DAY(B4)&gt;8</formula>
    </cfRule>
  </conditionalFormatting>
  <dataValidations count="13">
    <dataValidation type="list" errorStyle="warning" allowBlank="1" showInputMessage="1" showErrorMessage="1" error="حدد يوماً من القائمة. حدد &quot;إلغاء الأمر&quot;، ثم اضغط على ALT+سهم لأسفل لتحديد اليوم من القائمة المنسدلة" prompt="حدد يوم بداية الأسبوع في هذه الخلية. اضغط على ALT+سهم لأسفل لفتح القائمة المنسدلة، واضغط على سهم لأسفل ثم مفتاح الإدخال ENTER للتحديد" sqref="L5">
      <formula1>"الأحد, الإثنين"</formula1>
    </dataValidation>
    <dataValidation allowBlank="1" showInputMessage="1" showErrorMessage="1" prompt="قم بإنشاء تقويم مخصص لمدة شهر واحد في هذا المصنف. وتخصيص السنة ويوم بداية الأسبوع لكل الشهور من ورقة عمل يناير هذه. ويكون كل شهر في ورقة عمل منفصلة." sqref="A1"/>
    <dataValidation allowBlank="1" showInputMessage="1" showErrorMessage="1" prompt="أدخل السنة في الخلية الموجودة أدناه" sqref="K4"/>
    <dataValidation allowBlank="1" showInputMessage="1" showErrorMessage="1" prompt="حدد يوم بداية الأسبوع في الخلية أدناه." sqref="L4"/>
    <dataValidation allowBlank="1" showInputMessage="1" showErrorMessage="1" prompt="أدخل السنة في هذه الخلية" sqref="K5"/>
    <dataValidation allowBlank="1" showInputMessage="1" showErrorMessage="1" prompt="يحتوي هذا الصف على أسماء أيام الأسبوع لهذا التقويم. تحتوي هذه الخلية على يوم بداية الأسبوع. لتغيير يوم بداية الأسبوع، أدخل يوم أسبوع جديداً في ورقة العمل هذه." sqref="B3"/>
    <dataValidation allowBlank="1" showInputMessage="1" showErrorMessage="1" prompt="يحتوي هذا الصف والصفوف 6 و8 و10 و12 و14 على أيام الأسبوع بالتقويم. إذا كانت هذه الخلية لا تحتوي على الرقم 1، فهو يوم من الشهر السابق. أدخل الملاحظات في الخلية D15." sqref="B4"/>
    <dataValidation allowBlank="1" showInputMessage="1" showErrorMessage="1" prompt="يتم تحديث السنة في هذه الخلية تلقائياً استناداً إلى السنة التي تم إدخالها في الخلية K5. يتضمن التقويم أدناه تواريخ للشهر السابق والتالي مع تظليل الخط بلون أفتح." sqref="B2:D2"/>
    <dataValidation allowBlank="1" showInputMessage="1" showErrorMessage="1" prompt="تحديد يوم من أيام الأسبوع تلقائياً" sqref="C3:H3"/>
    <dataValidation allowBlank="1" showInputMessage="1" showErrorMessage="1" prompt="يعد هذا الصف والصفوف 7 و9 و11 و13 و15 خلايا لإدخال الملاحظات اليومية المتعلقة بيوم التقويم الموجود في الخلية أعلاها." sqref="B5"/>
    <dataValidation allowBlank="1" showInputMessage="1" prompt="أدخل الملاحظات الشهرية في هذه الخلية" sqref="D15:H15"/>
    <dataValidation allowBlank="1" showInputMessage="1" prompt="أدخل ملاحظات شهرية في الخلية أدناه" sqref="D14:H14"/>
    <dataValidation allowBlank="1" showInputMessage="1" showErrorMessage="1" prompt="أدخل السنة وحدد يوم بداية التقويم في الخلايا الموجودة أدناه. لن تتم طباعة خلايا إعدادات التقويم هذه." sqref="K3"/>
  </dataValidations>
  <printOptions horizontalCentered="1"/>
  <pageMargins left="0.25" right="0.25" top="0.5" bottom="0.5" header="0.3" footer="0.3"/>
  <pageSetup paperSize="9" orientation="landscape" r:id="rId1"/>
  <headerFooter differentFirst="1"/>
  <customProperties>
    <customPr name="SheetChanged" r:id="rId2"/>
  </customProperties>
  <drawing r:id="rId3"/>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5" tint="0.59999389629810485"/>
    <pageSetUpPr fitToPage="1"/>
  </sheetPr>
  <dimension ref="A1:I15"/>
  <sheetViews>
    <sheetView showGridLines="0" showRowColHeaders="0" rightToLeft="1" workbookViewId="0"/>
  </sheetViews>
  <sheetFormatPr defaultColWidth="8.75" defaultRowHeight="14.25" x14ac:dyDescent="0.2"/>
  <cols>
    <col min="1" max="1" width="1.625" style="38" customWidth="1"/>
    <col min="2" max="8" width="18.625" style="38" customWidth="1"/>
    <col min="9" max="9" width="1.625" style="36" customWidth="1"/>
    <col min="10" max="10" width="8.625" style="36" customWidth="1"/>
    <col min="11" max="16384" width="8.75" style="36"/>
  </cols>
  <sheetData>
    <row r="1" spans="1:9" ht="9" customHeight="1" x14ac:dyDescent="0.2">
      <c r="A1" s="1"/>
      <c r="B1" s="1"/>
      <c r="C1" s="1"/>
      <c r="D1" s="1"/>
      <c r="E1" s="1"/>
      <c r="F1" s="1"/>
      <c r="G1" s="1"/>
      <c r="H1" s="1"/>
      <c r="I1" s="2" t="s">
        <v>1</v>
      </c>
    </row>
    <row r="2" spans="1:9" ht="96" customHeight="1" x14ac:dyDescent="0.2">
      <c r="A2" s="1"/>
      <c r="B2" s="52" t="str">
        <f>"أكتوبر "&amp;CalendarYear</f>
        <v>أكتوبر 2020</v>
      </c>
      <c r="C2" s="52"/>
      <c r="D2" s="52"/>
      <c r="E2" s="3"/>
      <c r="F2" s="3"/>
      <c r="G2" s="3"/>
      <c r="H2" s="4"/>
      <c r="I2" s="2"/>
    </row>
    <row r="3" spans="1:9" s="9" customFormat="1" ht="24" customHeight="1" x14ac:dyDescent="0.2">
      <c r="A3" s="5"/>
      <c r="B3" s="21" t="str">
        <f>بداية_الأسبوع</f>
        <v>الأحد</v>
      </c>
      <c r="C3" s="22" t="str">
        <f t="shared" ref="C3:H3" si="0">TEXT(C4,"aaaa")</f>
        <v>الإثنين</v>
      </c>
      <c r="D3" s="22" t="str">
        <f t="shared" si="0"/>
        <v>الثلاثاء</v>
      </c>
      <c r="E3" s="22" t="str">
        <f t="shared" si="0"/>
        <v>الأربعاء</v>
      </c>
      <c r="F3" s="22" t="str">
        <f t="shared" si="0"/>
        <v>الخميس</v>
      </c>
      <c r="G3" s="22" t="str">
        <f t="shared" si="0"/>
        <v>الجمعة</v>
      </c>
      <c r="H3" s="23" t="str">
        <f t="shared" si="0"/>
        <v>السبت</v>
      </c>
    </row>
    <row r="4" spans="1:9" s="37" customFormat="1" ht="24" customHeight="1" x14ac:dyDescent="0.2">
      <c r="A4" s="10"/>
      <c r="B4" s="26">
        <f t="array" ref="B4:H4">DaysAndWeeks+DATE(CalendarYear,10,1)-WEEKDAY(DATE(CalendarYear,10,1),(بداية_الأسبوع="الإثنين")+1)+1</f>
        <v>44101</v>
      </c>
      <c r="C4" s="26">
        <v>44102</v>
      </c>
      <c r="D4" s="26">
        <v>44103</v>
      </c>
      <c r="E4" s="26">
        <v>44104</v>
      </c>
      <c r="F4" s="26">
        <v>44105</v>
      </c>
      <c r="G4" s="26">
        <v>44106</v>
      </c>
      <c r="H4" s="26">
        <v>44107</v>
      </c>
      <c r="I4" s="33"/>
    </row>
    <row r="5" spans="1:9" s="35" customFormat="1" ht="56.1" customHeight="1" x14ac:dyDescent="0.2">
      <c r="A5" s="12"/>
      <c r="B5" s="59"/>
      <c r="C5" s="59"/>
      <c r="D5" s="59"/>
      <c r="E5" s="59"/>
      <c r="F5" s="59"/>
      <c r="G5" s="59"/>
      <c r="H5" s="59"/>
      <c r="I5" s="34"/>
    </row>
    <row r="6" spans="1:9" s="37" customFormat="1" ht="24" customHeight="1" x14ac:dyDescent="0.2">
      <c r="A6" s="10"/>
      <c r="B6" s="30">
        <f t="array" ref="B6:H6">DaysAndWeeks+DATE(CalendarYear,10,1)-WEEKDAY(DATE(CalendarYear,10,1),(بداية_الأسبوع="الإثنين")+1)+8</f>
        <v>44108</v>
      </c>
      <c r="C6" s="30">
        <v>44109</v>
      </c>
      <c r="D6" s="30">
        <v>44110</v>
      </c>
      <c r="E6" s="30">
        <v>44111</v>
      </c>
      <c r="F6" s="30">
        <v>44112</v>
      </c>
      <c r="G6" s="30">
        <v>44113</v>
      </c>
      <c r="H6" s="30">
        <v>44114</v>
      </c>
      <c r="I6" s="33"/>
    </row>
    <row r="7" spans="1:9" s="35" customFormat="1" ht="56.1" customHeight="1" x14ac:dyDescent="0.2">
      <c r="A7" s="12"/>
      <c r="B7" s="58"/>
      <c r="C7" s="58"/>
      <c r="D7" s="58"/>
      <c r="E7" s="58"/>
      <c r="F7" s="58"/>
      <c r="G7" s="58"/>
      <c r="H7" s="58"/>
      <c r="I7" s="34"/>
    </row>
    <row r="8" spans="1:9" s="37" customFormat="1" ht="24" customHeight="1" x14ac:dyDescent="0.2">
      <c r="A8" s="10"/>
      <c r="B8" s="26">
        <f t="array" ref="B8:H8">DaysAndWeeks+DATE(CalendarYear,10,1)-WEEKDAY(DATE(CalendarYear,10,1),(بداية_الأسبوع="الإثنين")+1)+15</f>
        <v>44115</v>
      </c>
      <c r="C8" s="26">
        <v>44116</v>
      </c>
      <c r="D8" s="26">
        <v>44117</v>
      </c>
      <c r="E8" s="26">
        <v>44118</v>
      </c>
      <c r="F8" s="26">
        <v>44119</v>
      </c>
      <c r="G8" s="26">
        <v>44120</v>
      </c>
      <c r="H8" s="26">
        <v>44121</v>
      </c>
      <c r="I8" s="33"/>
    </row>
    <row r="9" spans="1:9" s="35" customFormat="1" ht="56.1" customHeight="1" x14ac:dyDescent="0.2">
      <c r="A9" s="12"/>
      <c r="B9" s="59"/>
      <c r="C9" s="59"/>
      <c r="D9" s="59"/>
      <c r="E9" s="59"/>
      <c r="F9" s="59"/>
      <c r="G9" s="59"/>
      <c r="H9" s="59"/>
      <c r="I9" s="34"/>
    </row>
    <row r="10" spans="1:9" s="37" customFormat="1" ht="24" customHeight="1" x14ac:dyDescent="0.2">
      <c r="A10" s="10"/>
      <c r="B10" s="30">
        <f t="array" ref="B10:H10">DaysAndWeeks+DATE(CalendarYear,10,1)-WEEKDAY(DATE(CalendarYear,10,1),(بداية_الأسبوع="الإثنين")+1)+22</f>
        <v>44122</v>
      </c>
      <c r="C10" s="30">
        <v>44123</v>
      </c>
      <c r="D10" s="30">
        <v>44124</v>
      </c>
      <c r="E10" s="30">
        <v>44125</v>
      </c>
      <c r="F10" s="30">
        <v>44126</v>
      </c>
      <c r="G10" s="30">
        <v>44127</v>
      </c>
      <c r="H10" s="30">
        <v>44128</v>
      </c>
      <c r="I10" s="33"/>
    </row>
    <row r="11" spans="1:9" s="35" customFormat="1" ht="56.1" customHeight="1" x14ac:dyDescent="0.2">
      <c r="A11" s="12"/>
      <c r="B11" s="58"/>
      <c r="C11" s="58"/>
      <c r="D11" s="58"/>
      <c r="E11" s="58"/>
      <c r="F11" s="58"/>
      <c r="G11" s="58"/>
      <c r="H11" s="58"/>
      <c r="I11" s="34"/>
    </row>
    <row r="12" spans="1:9" s="37" customFormat="1" ht="24" customHeight="1" x14ac:dyDescent="0.2">
      <c r="A12" s="10"/>
      <c r="B12" s="26">
        <f t="array" ref="B12:H12">DaysAndWeeks+DATE(CalendarYear,10,1)-WEEKDAY(DATE(CalendarYear,10,1),(بداية_الأسبوع="الإثنين")+1)+29</f>
        <v>44129</v>
      </c>
      <c r="C12" s="26">
        <v>44130</v>
      </c>
      <c r="D12" s="26">
        <v>44131</v>
      </c>
      <c r="E12" s="26">
        <v>44132</v>
      </c>
      <c r="F12" s="26">
        <v>44133</v>
      </c>
      <c r="G12" s="26">
        <v>44134</v>
      </c>
      <c r="H12" s="26">
        <v>44135</v>
      </c>
      <c r="I12" s="33"/>
    </row>
    <row r="13" spans="1:9" s="35" customFormat="1" ht="56.1" customHeight="1" x14ac:dyDescent="0.2">
      <c r="A13" s="12"/>
      <c r="B13" s="59"/>
      <c r="C13" s="59"/>
      <c r="D13" s="59"/>
      <c r="E13" s="59"/>
      <c r="F13" s="59"/>
      <c r="G13" s="59"/>
      <c r="H13" s="59"/>
      <c r="I13" s="34"/>
    </row>
    <row r="14" spans="1:9" s="37" customFormat="1" ht="24" customHeight="1" x14ac:dyDescent="0.2">
      <c r="A14" s="10"/>
      <c r="B14" s="30">
        <f t="array" ref="B14:C14">DaysAndWeeks+DATE(CalendarYear,10,1)-WEEKDAY(DATE(CalendarYear,10,1),(بداية_الأسبوع="الإثنين")+1)+36</f>
        <v>44136</v>
      </c>
      <c r="C14" s="30">
        <v>44137</v>
      </c>
      <c r="D14" s="53" t="s">
        <v>0</v>
      </c>
      <c r="E14" s="54"/>
      <c r="F14" s="54"/>
      <c r="G14" s="54"/>
      <c r="H14" s="55"/>
      <c r="I14" s="33"/>
    </row>
    <row r="15" spans="1:9" s="35" customFormat="1" ht="56.1" customHeight="1" x14ac:dyDescent="0.2">
      <c r="A15" s="14"/>
      <c r="B15" s="58"/>
      <c r="C15" s="58"/>
      <c r="D15" s="67"/>
      <c r="E15" s="68"/>
      <c r="F15" s="68"/>
      <c r="G15" s="68"/>
      <c r="H15" s="69"/>
    </row>
  </sheetData>
  <mergeCells count="3">
    <mergeCell ref="B2:D2"/>
    <mergeCell ref="D14:H14"/>
    <mergeCell ref="D15:H15"/>
  </mergeCells>
  <conditionalFormatting sqref="B12:H12 B14:C14">
    <cfRule type="expression" dxfId="5" priority="2">
      <formula>AND(DAY(B12)&gt;=1,DAY(B12)&lt;=15)</formula>
    </cfRule>
  </conditionalFormatting>
  <conditionalFormatting sqref="B4:G4">
    <cfRule type="expression" dxfId="4" priority="1">
      <formula>DAY(B4)&gt;8</formula>
    </cfRule>
  </conditionalFormatting>
  <dataValidations count="8">
    <dataValidation allowBlank="1" showInputMessage="1" showErrorMessage="1" prompt="تحديد يوم من أيام الأسبوع تلقائياً" sqref="C3:H3"/>
    <dataValidation allowBlank="1" showInputMessage="1" showErrorMessage="1" prompt="تقويم شهر أكتوبر" sqref="A1"/>
    <dataValidation allowBlank="1" showInputMessage="1" showErrorMessage="1" prompt="يتم تحديث السنة في هذه الخلية تلقائياً استناداً إلى السنة التي تم إدخالها في ورقة عمل يناير. يتضمن التقويم أدناه تواريخ للشهر السابق والتالي مع تظليل الخط بلون أفتح." sqref="B2:D2"/>
    <dataValidation allowBlank="1" showInputMessage="1" showErrorMessage="1" prompt="يحتوي هذا الصف على أسماء أيام الأسبوع لهذا التقويم. تحتوي هذه الخلية على يوم بداية الأسبوع. لتغيير يوم بداية الأسبوع، حدد يوماً جديداً من الأسبوع في الخلية L5 بورقة عمل يناير." sqref="B3"/>
    <dataValidation allowBlank="1" showInputMessage="1" prompt="أدخل ملاحظات شهرية في الخلية أدناه" sqref="D14:H14"/>
    <dataValidation allowBlank="1" showInputMessage="1" prompt="أدخل الملاحظات الشهرية في هذه الخلية" sqref="D15:H15"/>
    <dataValidation allowBlank="1" showInputMessage="1" showErrorMessage="1" prompt="يعد هذا الصف والصفوف 7 و9 و11 و13 و15 خلايا لإدخال الملاحظات اليومية المتعلقة بيوم التقويم الموجود في الخلية أعلاها." sqref="B5"/>
    <dataValidation allowBlank="1" showInputMessage="1" showErrorMessage="1" prompt="يحتوي هذا الصف والصفوف 6 و8 و10 و12 و14 على أيام الأسبوع بالتقويم. إذا كانت هذه الخلية لا تحتوي على الرقم 1، فهو يوم من الشهر السابق. أدخل الملاحظات في الخلية D15." sqref="B4"/>
  </dataValidations>
  <printOptions horizontalCentered="1"/>
  <pageMargins left="0.25" right="0.25" top="0.5" bottom="0.5" header="0.3" footer="0.3"/>
  <pageSetup paperSize="9" scale="84" orientation="landscape" r:id="rId1"/>
  <headerFooter differentFirst="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5" tint="0.59999389629810485"/>
    <pageSetUpPr fitToPage="1"/>
  </sheetPr>
  <dimension ref="A1:I15"/>
  <sheetViews>
    <sheetView showGridLines="0" showRowColHeaders="0" rightToLeft="1" workbookViewId="0"/>
  </sheetViews>
  <sheetFormatPr defaultColWidth="8.75" defaultRowHeight="14.25" x14ac:dyDescent="0.2"/>
  <cols>
    <col min="1" max="1" width="1.625" style="38" customWidth="1"/>
    <col min="2" max="8" width="18.625" style="38" customWidth="1"/>
    <col min="9" max="9" width="1.625" style="36" customWidth="1"/>
    <col min="10" max="10" width="8.625" style="36" customWidth="1"/>
    <col min="11" max="16384" width="8.75" style="36"/>
  </cols>
  <sheetData>
    <row r="1" spans="1:9" ht="9" customHeight="1" x14ac:dyDescent="0.2">
      <c r="A1" s="1"/>
      <c r="B1" s="1"/>
      <c r="C1" s="1"/>
      <c r="D1" s="1"/>
      <c r="E1" s="1"/>
      <c r="F1" s="1"/>
      <c r="G1" s="1"/>
      <c r="H1" s="1"/>
      <c r="I1" s="2" t="s">
        <v>1</v>
      </c>
    </row>
    <row r="2" spans="1:9" ht="96" customHeight="1" x14ac:dyDescent="0.2">
      <c r="A2" s="1"/>
      <c r="B2" s="52" t="str">
        <f>"نوفمبر "&amp;CalendarYear</f>
        <v>نوفمبر 2020</v>
      </c>
      <c r="C2" s="52"/>
      <c r="D2" s="52"/>
      <c r="E2" s="3"/>
      <c r="F2" s="3"/>
      <c r="G2" s="3"/>
      <c r="H2" s="4"/>
      <c r="I2" s="2"/>
    </row>
    <row r="3" spans="1:9" s="9" customFormat="1" ht="24" customHeight="1" x14ac:dyDescent="0.2">
      <c r="A3" s="5"/>
      <c r="B3" s="21" t="str">
        <f>بداية_الأسبوع</f>
        <v>الأحد</v>
      </c>
      <c r="C3" s="22" t="str">
        <f t="shared" ref="C3:H3" si="0">TEXT(C4,"aaaa")</f>
        <v>الإثنين</v>
      </c>
      <c r="D3" s="22" t="str">
        <f t="shared" si="0"/>
        <v>الثلاثاء</v>
      </c>
      <c r="E3" s="22" t="str">
        <f t="shared" si="0"/>
        <v>الأربعاء</v>
      </c>
      <c r="F3" s="22" t="str">
        <f t="shared" si="0"/>
        <v>الخميس</v>
      </c>
      <c r="G3" s="22" t="str">
        <f t="shared" si="0"/>
        <v>الجمعة</v>
      </c>
      <c r="H3" s="23" t="str">
        <f t="shared" si="0"/>
        <v>السبت</v>
      </c>
    </row>
    <row r="4" spans="1:9" s="37" customFormat="1" ht="24" customHeight="1" x14ac:dyDescent="0.2">
      <c r="A4" s="10"/>
      <c r="B4" s="26">
        <f t="array" ref="B4:H4">DaysAndWeeks+DATE(CalendarYear,11,1)-WEEKDAY(DATE(CalendarYear,11,1),(بداية_الأسبوع="الإثنين")+1)+1</f>
        <v>44136</v>
      </c>
      <c r="C4" s="26">
        <v>44137</v>
      </c>
      <c r="D4" s="26">
        <v>44138</v>
      </c>
      <c r="E4" s="26">
        <v>44139</v>
      </c>
      <c r="F4" s="26">
        <v>44140</v>
      </c>
      <c r="G4" s="26">
        <v>44141</v>
      </c>
      <c r="H4" s="26">
        <v>44142</v>
      </c>
      <c r="I4" s="33"/>
    </row>
    <row r="5" spans="1:9" s="35" customFormat="1" ht="56.1" customHeight="1" x14ac:dyDescent="0.2">
      <c r="A5" s="12"/>
      <c r="B5" s="59"/>
      <c r="C5" s="59"/>
      <c r="D5" s="59"/>
      <c r="E5" s="59"/>
      <c r="F5" s="59"/>
      <c r="G5" s="59"/>
      <c r="H5" s="59"/>
      <c r="I5" s="34"/>
    </row>
    <row r="6" spans="1:9" s="37" customFormat="1" ht="24" customHeight="1" x14ac:dyDescent="0.2">
      <c r="A6" s="10"/>
      <c r="B6" s="30">
        <f t="array" ref="B6:H6">DaysAndWeeks+DATE(CalendarYear,11,1)-WEEKDAY(DATE(CalendarYear,11,1),(بداية_الأسبوع="الإثنين")+1)+8</f>
        <v>44143</v>
      </c>
      <c r="C6" s="30">
        <v>44144</v>
      </c>
      <c r="D6" s="30">
        <v>44145</v>
      </c>
      <c r="E6" s="30">
        <v>44146</v>
      </c>
      <c r="F6" s="30">
        <v>44147</v>
      </c>
      <c r="G6" s="30">
        <v>44148</v>
      </c>
      <c r="H6" s="30">
        <v>44149</v>
      </c>
      <c r="I6" s="33"/>
    </row>
    <row r="7" spans="1:9" s="35" customFormat="1" ht="56.1" customHeight="1" x14ac:dyDescent="0.2">
      <c r="A7" s="12"/>
      <c r="B7" s="58"/>
      <c r="C7" s="58"/>
      <c r="D7" s="58"/>
      <c r="E7" s="58"/>
      <c r="F7" s="58"/>
      <c r="G7" s="58"/>
      <c r="H7" s="58"/>
      <c r="I7" s="34"/>
    </row>
    <row r="8" spans="1:9" s="37" customFormat="1" ht="24" customHeight="1" x14ac:dyDescent="0.2">
      <c r="A8" s="10"/>
      <c r="B8" s="26">
        <f t="array" ref="B8:H8">DaysAndWeeks+DATE(CalendarYear,11,1)-WEEKDAY(DATE(CalendarYear,11,1),(بداية_الأسبوع="الإثنين")+1)+15</f>
        <v>44150</v>
      </c>
      <c r="C8" s="26">
        <v>44151</v>
      </c>
      <c r="D8" s="26">
        <v>44152</v>
      </c>
      <c r="E8" s="26">
        <v>44153</v>
      </c>
      <c r="F8" s="26">
        <v>44154</v>
      </c>
      <c r="G8" s="26">
        <v>44155</v>
      </c>
      <c r="H8" s="26">
        <v>44156</v>
      </c>
      <c r="I8" s="33"/>
    </row>
    <row r="9" spans="1:9" s="35" customFormat="1" ht="56.1" customHeight="1" x14ac:dyDescent="0.2">
      <c r="A9" s="12"/>
      <c r="B9" s="59"/>
      <c r="C9" s="59"/>
      <c r="D9" s="59"/>
      <c r="E9" s="59"/>
      <c r="F9" s="59"/>
      <c r="G9" s="59"/>
      <c r="H9" s="59"/>
      <c r="I9" s="34"/>
    </row>
    <row r="10" spans="1:9" s="37" customFormat="1" ht="24" customHeight="1" x14ac:dyDescent="0.2">
      <c r="A10" s="10"/>
      <c r="B10" s="30">
        <f t="array" ref="B10:H10">DaysAndWeeks+DATE(CalendarYear,11,1)-WEEKDAY(DATE(CalendarYear,11,1),(بداية_الأسبوع="الإثنين")+1)+22</f>
        <v>44157</v>
      </c>
      <c r="C10" s="30">
        <v>44158</v>
      </c>
      <c r="D10" s="30">
        <v>44159</v>
      </c>
      <c r="E10" s="30">
        <v>44160</v>
      </c>
      <c r="F10" s="30">
        <v>44161</v>
      </c>
      <c r="G10" s="30">
        <v>44162</v>
      </c>
      <c r="H10" s="30">
        <v>44163</v>
      </c>
      <c r="I10" s="33"/>
    </row>
    <row r="11" spans="1:9" s="35" customFormat="1" ht="56.1" customHeight="1" x14ac:dyDescent="0.2">
      <c r="A11" s="12"/>
      <c r="B11" s="58"/>
      <c r="C11" s="58"/>
      <c r="D11" s="58"/>
      <c r="E11" s="58"/>
      <c r="F11" s="58"/>
      <c r="G11" s="58"/>
      <c r="H11" s="58"/>
      <c r="I11" s="34"/>
    </row>
    <row r="12" spans="1:9" s="37" customFormat="1" ht="24" customHeight="1" x14ac:dyDescent="0.2">
      <c r="A12" s="10"/>
      <c r="B12" s="26">
        <f t="array" ref="B12:H12">DaysAndWeeks+DATE(CalendarYear,11,1)-WEEKDAY(DATE(CalendarYear,11,1),(بداية_الأسبوع="الإثنين")+1)+29</f>
        <v>44164</v>
      </c>
      <c r="C12" s="26">
        <v>44165</v>
      </c>
      <c r="D12" s="26">
        <v>44166</v>
      </c>
      <c r="E12" s="26">
        <v>44167</v>
      </c>
      <c r="F12" s="26">
        <v>44168</v>
      </c>
      <c r="G12" s="26">
        <v>44169</v>
      </c>
      <c r="H12" s="26">
        <v>44170</v>
      </c>
      <c r="I12" s="33"/>
    </row>
    <row r="13" spans="1:9" s="35" customFormat="1" ht="56.1" customHeight="1" x14ac:dyDescent="0.2">
      <c r="A13" s="12"/>
      <c r="B13" s="59"/>
      <c r="C13" s="59"/>
      <c r="D13" s="59"/>
      <c r="E13" s="59"/>
      <c r="F13" s="59"/>
      <c r="G13" s="59"/>
      <c r="H13" s="59"/>
      <c r="I13" s="34"/>
    </row>
    <row r="14" spans="1:9" s="37" customFormat="1" ht="24" customHeight="1" x14ac:dyDescent="0.2">
      <c r="A14" s="10"/>
      <c r="B14" s="30">
        <f t="array" ref="B14:C14">DaysAndWeeks+DATE(CalendarYear,11,1)-WEEKDAY(DATE(CalendarYear,11,1),(بداية_الأسبوع="الإثنين")+1)+36</f>
        <v>44171</v>
      </c>
      <c r="C14" s="30">
        <v>44172</v>
      </c>
      <c r="D14" s="53" t="s">
        <v>0</v>
      </c>
      <c r="E14" s="54"/>
      <c r="F14" s="54"/>
      <c r="G14" s="54"/>
      <c r="H14" s="55"/>
      <c r="I14" s="33"/>
    </row>
    <row r="15" spans="1:9" s="35" customFormat="1" ht="56.1" customHeight="1" x14ac:dyDescent="0.2">
      <c r="A15" s="14"/>
      <c r="B15" s="58"/>
      <c r="C15" s="58"/>
      <c r="D15" s="67"/>
      <c r="E15" s="68"/>
      <c r="F15" s="68"/>
      <c r="G15" s="68"/>
      <c r="H15" s="69"/>
    </row>
  </sheetData>
  <mergeCells count="3">
    <mergeCell ref="B2:D2"/>
    <mergeCell ref="D14:H14"/>
    <mergeCell ref="D15:H15"/>
  </mergeCells>
  <conditionalFormatting sqref="B12:H12 B14:C14">
    <cfRule type="expression" dxfId="3" priority="2">
      <formula>AND(DAY(B12)&gt;=1,DAY(B12)&lt;=15)</formula>
    </cfRule>
  </conditionalFormatting>
  <conditionalFormatting sqref="B4:G4">
    <cfRule type="expression" dxfId="2" priority="1">
      <formula>DAY(B4)&gt;8</formula>
    </cfRule>
  </conditionalFormatting>
  <dataValidations count="8">
    <dataValidation allowBlank="1" showInputMessage="1" showErrorMessage="1" prompt="تحديد يوم من أيام الأسبوع تلقائياً" sqref="C3:H3"/>
    <dataValidation allowBlank="1" showInputMessage="1" showErrorMessage="1" prompt="تقويم شهر نوفمبر" sqref="A1"/>
    <dataValidation allowBlank="1" showInputMessage="1" showErrorMessage="1" prompt="يتم تحديث السنة في هذه الخلية تلقائياً استناداً إلى السنة التي تم إدخالها في ورقة عمل يناير. يتضمن التقويم أدناه تواريخ للشهر السابق والتالي مع تظليل الخط بلون أفتح." sqref="B2:D2"/>
    <dataValidation allowBlank="1" showInputMessage="1" showErrorMessage="1" prompt="يحتوي هذا الصف والصفوف 6 و8 و10 و12 و14 على أيام الأسبوع بالتقويم. إذا كانت هذه الخلية لا تحتوي على الرقم 1، فهو يوم من الشهر السابق. أدخل الملاحظات في الخلية D15." sqref="B4"/>
    <dataValidation allowBlank="1" showInputMessage="1" showErrorMessage="1" prompt="يعد هذا الصف والصفوف 7 و9 و11 و13 و15 خلايا لإدخال الملاحظات اليومية المتعلقة بيوم التقويم الموجود في الخلية أعلاها." sqref="B5"/>
    <dataValidation allowBlank="1" showInputMessage="1" prompt="أدخل الملاحظات الشهرية في هذه الخلية" sqref="D15:H15"/>
    <dataValidation allowBlank="1" showInputMessage="1" prompt="أدخل ملاحظات شهرية في الخلية أدناه" sqref="D14:H14"/>
    <dataValidation allowBlank="1" showInputMessage="1" showErrorMessage="1" prompt="يحتوي هذا الصف على أسماء أيام الأسبوع لهذا التقويم. تحتوي هذه الخلية على يوم بداية الأسبوع. لتغيير يوم بداية الأسبوع، حدد يوماً جديداً من الأسبوع في الخلية L5 بورقة عمل يناير." sqref="B3"/>
  </dataValidations>
  <printOptions horizontalCentered="1"/>
  <pageMargins left="0.25" right="0.25" top="0.5" bottom="0.5" header="0.3" footer="0.3"/>
  <pageSetup paperSize="9" scale="84" orientation="landscape" r:id="rId1"/>
  <headerFooter differentFirst="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8" tint="0.59999389629810485"/>
    <pageSetUpPr fitToPage="1"/>
  </sheetPr>
  <dimension ref="A1:I15"/>
  <sheetViews>
    <sheetView showGridLines="0" showRowColHeaders="0" rightToLeft="1" workbookViewId="0"/>
  </sheetViews>
  <sheetFormatPr defaultColWidth="8.75" defaultRowHeight="14.25" x14ac:dyDescent="0.2"/>
  <cols>
    <col min="1" max="1" width="1.625" style="38" customWidth="1"/>
    <col min="2" max="8" width="18.625" style="38" customWidth="1"/>
    <col min="9" max="9" width="1.625" style="36" customWidth="1"/>
    <col min="10" max="10" width="8.625" style="36" customWidth="1"/>
    <col min="11" max="16384" width="8.75" style="36"/>
  </cols>
  <sheetData>
    <row r="1" spans="1:9" ht="9" customHeight="1" x14ac:dyDescent="0.2">
      <c r="A1" s="1"/>
      <c r="B1" s="1"/>
      <c r="C1" s="1"/>
      <c r="D1" s="1"/>
      <c r="E1" s="1"/>
      <c r="F1" s="1"/>
      <c r="G1" s="1"/>
      <c r="H1" s="1"/>
      <c r="I1" s="2" t="s">
        <v>1</v>
      </c>
    </row>
    <row r="2" spans="1:9" ht="96" customHeight="1" x14ac:dyDescent="0.2">
      <c r="A2" s="1"/>
      <c r="B2" s="39" t="str">
        <f>"ديسمبر "&amp;CalendarYear</f>
        <v>ديسمبر 2020</v>
      </c>
      <c r="C2" s="39"/>
      <c r="D2" s="39"/>
      <c r="E2" s="3"/>
      <c r="F2" s="3"/>
      <c r="G2" s="3"/>
      <c r="H2" s="4"/>
      <c r="I2" s="2"/>
    </row>
    <row r="3" spans="1:9" s="9" customFormat="1" ht="24" customHeight="1" x14ac:dyDescent="0.2">
      <c r="A3" s="5"/>
      <c r="B3" s="6" t="str">
        <f>بداية_الأسبوع</f>
        <v>الأحد</v>
      </c>
      <c r="C3" s="7" t="str">
        <f t="shared" ref="C3:H3" si="0">TEXT(C4,"aaaa")</f>
        <v>الإثنين</v>
      </c>
      <c r="D3" s="7" t="str">
        <f t="shared" si="0"/>
        <v>الثلاثاء</v>
      </c>
      <c r="E3" s="7" t="str">
        <f t="shared" si="0"/>
        <v>الأربعاء</v>
      </c>
      <c r="F3" s="7" t="str">
        <f t="shared" si="0"/>
        <v>الخميس</v>
      </c>
      <c r="G3" s="7" t="str">
        <f t="shared" si="0"/>
        <v>الجمعة</v>
      </c>
      <c r="H3" s="8" t="str">
        <f t="shared" si="0"/>
        <v>السبت</v>
      </c>
    </row>
    <row r="4" spans="1:9" s="37" customFormat="1" ht="24" customHeight="1" x14ac:dyDescent="0.2">
      <c r="A4" s="10"/>
      <c r="B4" s="24">
        <f t="array" ref="B4:H4">DaysAndWeeks+DATE(CalendarYear,12,1)-WEEKDAY(DATE(CalendarYear,12,1),(بداية_الأسبوع="الإثنين")+1)+1</f>
        <v>44164</v>
      </c>
      <c r="C4" s="24">
        <v>44165</v>
      </c>
      <c r="D4" s="24">
        <v>44166</v>
      </c>
      <c r="E4" s="24">
        <v>44167</v>
      </c>
      <c r="F4" s="24">
        <v>44168</v>
      </c>
      <c r="G4" s="24">
        <v>44169</v>
      </c>
      <c r="H4" s="25">
        <v>44170</v>
      </c>
      <c r="I4" s="33"/>
    </row>
    <row r="5" spans="1:9" s="35" customFormat="1" ht="56.1" customHeight="1" x14ac:dyDescent="0.2">
      <c r="A5" s="12"/>
      <c r="B5" s="57"/>
      <c r="C5" s="57"/>
      <c r="D5" s="57"/>
      <c r="E5" s="57"/>
      <c r="F5" s="57"/>
      <c r="G5" s="57"/>
      <c r="H5" s="57"/>
      <c r="I5" s="34"/>
    </row>
    <row r="6" spans="1:9" s="37" customFormat="1" ht="24" customHeight="1" x14ac:dyDescent="0.2">
      <c r="A6" s="10"/>
      <c r="B6" s="29">
        <f t="array" ref="B6:H6">DaysAndWeeks+DATE(CalendarYear,12,1)-WEEKDAY(DATE(CalendarYear,12,1),(بداية_الأسبوع="الإثنين")+1)+8</f>
        <v>44171</v>
      </c>
      <c r="C6" s="29">
        <v>44172</v>
      </c>
      <c r="D6" s="29">
        <v>44173</v>
      </c>
      <c r="E6" s="29">
        <v>44174</v>
      </c>
      <c r="F6" s="29">
        <v>44175</v>
      </c>
      <c r="G6" s="29">
        <v>44176</v>
      </c>
      <c r="H6" s="29">
        <v>44177</v>
      </c>
      <c r="I6" s="33"/>
    </row>
    <row r="7" spans="1:9" s="35" customFormat="1" ht="56.1" customHeight="1" x14ac:dyDescent="0.2">
      <c r="A7" s="12"/>
      <c r="B7" s="56"/>
      <c r="C7" s="56"/>
      <c r="D7" s="56"/>
      <c r="E7" s="56"/>
      <c r="F7" s="56"/>
      <c r="G7" s="56"/>
      <c r="H7" s="56"/>
      <c r="I7" s="34"/>
    </row>
    <row r="8" spans="1:9" s="37" customFormat="1" ht="24" customHeight="1" x14ac:dyDescent="0.2">
      <c r="A8" s="10"/>
      <c r="B8" s="24">
        <f t="array" ref="B8:H8">DaysAndWeeks+DATE(CalendarYear,12,1)-WEEKDAY(DATE(CalendarYear,12,1),(بداية_الأسبوع="الإثنين")+1)+15</f>
        <v>44178</v>
      </c>
      <c r="C8" s="24">
        <v>44179</v>
      </c>
      <c r="D8" s="24">
        <v>44180</v>
      </c>
      <c r="E8" s="24">
        <v>44181</v>
      </c>
      <c r="F8" s="24">
        <v>44182</v>
      </c>
      <c r="G8" s="24">
        <v>44183</v>
      </c>
      <c r="H8" s="24">
        <v>44184</v>
      </c>
      <c r="I8" s="33"/>
    </row>
    <row r="9" spans="1:9" s="35" customFormat="1" ht="56.1" customHeight="1" x14ac:dyDescent="0.2">
      <c r="A9" s="12"/>
      <c r="B9" s="57"/>
      <c r="C9" s="57"/>
      <c r="D9" s="57"/>
      <c r="E9" s="57"/>
      <c r="F9" s="57"/>
      <c r="G9" s="57"/>
      <c r="H9" s="57"/>
      <c r="I9" s="34"/>
    </row>
    <row r="10" spans="1:9" s="37" customFormat="1" ht="24" customHeight="1" x14ac:dyDescent="0.2">
      <c r="A10" s="10"/>
      <c r="B10" s="29">
        <f t="array" ref="B10:H10">DaysAndWeeks+DATE(CalendarYear,12,1)-WEEKDAY(DATE(CalendarYear,12,1),(بداية_الأسبوع="الإثنين")+1)+22</f>
        <v>44185</v>
      </c>
      <c r="C10" s="29">
        <v>44186</v>
      </c>
      <c r="D10" s="29">
        <v>44187</v>
      </c>
      <c r="E10" s="29">
        <v>44188</v>
      </c>
      <c r="F10" s="29">
        <v>44189</v>
      </c>
      <c r="G10" s="29">
        <v>44190</v>
      </c>
      <c r="H10" s="29">
        <v>44191</v>
      </c>
      <c r="I10" s="33"/>
    </row>
    <row r="11" spans="1:9" s="35" customFormat="1" ht="56.1" customHeight="1" x14ac:dyDescent="0.2">
      <c r="A11" s="12"/>
      <c r="B11" s="56"/>
      <c r="C11" s="56"/>
      <c r="D11" s="56"/>
      <c r="E11" s="56"/>
      <c r="F11" s="56"/>
      <c r="G11" s="56"/>
      <c r="H11" s="56"/>
      <c r="I11" s="34"/>
    </row>
    <row r="12" spans="1:9" s="37" customFormat="1" ht="24" customHeight="1" x14ac:dyDescent="0.2">
      <c r="A12" s="10"/>
      <c r="B12" s="24">
        <f t="array" ref="B12:H12">DaysAndWeeks+DATE(CalendarYear,12,1)-WEEKDAY(DATE(CalendarYear,12,1),(بداية_الأسبوع="الإثنين")+1)+29</f>
        <v>44192</v>
      </c>
      <c r="C12" s="24">
        <v>44193</v>
      </c>
      <c r="D12" s="24">
        <v>44194</v>
      </c>
      <c r="E12" s="24">
        <v>44195</v>
      </c>
      <c r="F12" s="24">
        <v>44196</v>
      </c>
      <c r="G12" s="24">
        <v>44197</v>
      </c>
      <c r="H12" s="24">
        <v>44198</v>
      </c>
      <c r="I12" s="33"/>
    </row>
    <row r="13" spans="1:9" s="35" customFormat="1" ht="56.1" customHeight="1" x14ac:dyDescent="0.2">
      <c r="A13" s="12"/>
      <c r="B13" s="57"/>
      <c r="C13" s="57"/>
      <c r="D13" s="57"/>
      <c r="E13" s="57"/>
      <c r="F13" s="57"/>
      <c r="G13" s="57"/>
      <c r="H13" s="57"/>
      <c r="I13" s="34"/>
    </row>
    <row r="14" spans="1:9" s="37" customFormat="1" ht="24" customHeight="1" x14ac:dyDescent="0.2">
      <c r="A14" s="10"/>
      <c r="B14" s="29">
        <f t="array" ref="B14:C14">DaysAndWeeks+DATE(CalendarYear,12,1)-WEEKDAY(DATE(CalendarYear,12,1),(بداية_الأسبوع="الإثنين")+1)+36</f>
        <v>44199</v>
      </c>
      <c r="C14" s="29">
        <v>44200</v>
      </c>
      <c r="D14" s="40" t="s">
        <v>0</v>
      </c>
      <c r="E14" s="41"/>
      <c r="F14" s="41"/>
      <c r="G14" s="41"/>
      <c r="H14" s="42"/>
      <c r="I14" s="33"/>
    </row>
    <row r="15" spans="1:9" s="35" customFormat="1" ht="56.1" customHeight="1" x14ac:dyDescent="0.2">
      <c r="A15" s="14"/>
      <c r="B15" s="56"/>
      <c r="C15" s="56"/>
      <c r="D15" s="64"/>
      <c r="E15" s="65"/>
      <c r="F15" s="65"/>
      <c r="G15" s="65"/>
      <c r="H15" s="66"/>
    </row>
  </sheetData>
  <mergeCells count="3">
    <mergeCell ref="B2:D2"/>
    <mergeCell ref="D14:H14"/>
    <mergeCell ref="D15:H15"/>
  </mergeCells>
  <conditionalFormatting sqref="B12:H12 B14:C14">
    <cfRule type="expression" dxfId="1" priority="2">
      <formula>AND(DAY(B12)&gt;=1,DAY(B12)&lt;=15)</formula>
    </cfRule>
  </conditionalFormatting>
  <conditionalFormatting sqref="B4:G4">
    <cfRule type="expression" dxfId="0" priority="1">
      <formula>DAY(B4)&gt;8</formula>
    </cfRule>
  </conditionalFormatting>
  <dataValidations count="8">
    <dataValidation allowBlank="1" showInputMessage="1" showErrorMessage="1" prompt="تحديد يوم من أيام الأسبوع تلقائياً" sqref="C3:H3"/>
    <dataValidation allowBlank="1" showInputMessage="1" showErrorMessage="1" prompt="تقويم شهر ديسمبر" sqref="A1"/>
    <dataValidation allowBlank="1" showInputMessage="1" showErrorMessage="1" prompt="يتم تحديث السنة في هذه الخلية تلقائياً استناداً إلى السنة التي تم إدخالها في ورقة عمل يناير. يتضمن التقويم أدناه تواريخ للشهر السابق والتالي مع تظليل الخط بلون أفتح." sqref="B2:D2"/>
    <dataValidation allowBlank="1" showInputMessage="1" showErrorMessage="1" prompt="يحتوي هذا الصف على أسماء أيام الأسبوع لهذا التقويم. تحتوي هذه الخلية على يوم بداية الأسبوع. لتغيير يوم بداية الأسبوع، حدد يوماً جديداً من الأسبوع في الخلية L5 بورقة عمل يناير." sqref="B3"/>
    <dataValidation allowBlank="1" showInputMessage="1" prompt="أدخل ملاحظات شهرية في الخلية أدناه" sqref="D14:H14"/>
    <dataValidation allowBlank="1" showInputMessage="1" prompt="أدخل الملاحظات الشهرية في هذه الخلية" sqref="D15:H15"/>
    <dataValidation allowBlank="1" showInputMessage="1" showErrorMessage="1" prompt="يعد هذا الصف والصفوف 7 و9 و11 و13 و15 خلايا لإدخال الملاحظات اليومية المتعلقة بيوم التقويم الموجود في الخلية أعلاها." sqref="B5"/>
    <dataValidation allowBlank="1" showInputMessage="1" showErrorMessage="1" prompt="يحتوي هذا الصف والصفوف 6 و8 و10 و12 و14 على أيام الأسبوع بالتقويم. إذا كانت هذه الخلية لا تحتوي على الرقم 1، فهو يوم من الشهر السابق. أدخل الملاحظات في الخلية D15." sqref="B4"/>
  </dataValidations>
  <printOptions horizontalCentered="1"/>
  <pageMargins left="0.25" right="0.25" top="0.5" bottom="0.5" header="0.3" footer="0.3"/>
  <pageSetup paperSize="9" scale="84" orientation="landscape" r:id="rId1"/>
  <headerFooter differentFirst="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8" tint="0.59999389629810485"/>
    <pageSetUpPr fitToPage="1"/>
  </sheetPr>
  <dimension ref="A1:I15"/>
  <sheetViews>
    <sheetView showGridLines="0" showRowColHeaders="0" rightToLeft="1" zoomScaleNormal="100" workbookViewId="0"/>
  </sheetViews>
  <sheetFormatPr defaultColWidth="8.75" defaultRowHeight="14.25" x14ac:dyDescent="0.2"/>
  <cols>
    <col min="1" max="1" width="1.625" style="38" customWidth="1"/>
    <col min="2" max="8" width="18.625" style="38" customWidth="1"/>
    <col min="9" max="9" width="1.625" style="36" customWidth="1"/>
    <col min="10" max="10" width="8.625" style="36" customWidth="1"/>
    <col min="11" max="16384" width="8.75" style="36"/>
  </cols>
  <sheetData>
    <row r="1" spans="1:9" ht="9" customHeight="1" x14ac:dyDescent="0.2">
      <c r="A1" s="1"/>
      <c r="B1" s="1"/>
      <c r="C1" s="1"/>
      <c r="D1" s="1"/>
      <c r="E1" s="1"/>
      <c r="F1" s="1"/>
      <c r="G1" s="1"/>
      <c r="H1" s="1"/>
      <c r="I1" s="2" t="s">
        <v>1</v>
      </c>
    </row>
    <row r="2" spans="1:9" ht="96" customHeight="1" x14ac:dyDescent="0.2">
      <c r="A2" s="1"/>
      <c r="B2" s="39" t="str">
        <f>"فبراير "&amp;CalendarYear</f>
        <v>فبراير 2020</v>
      </c>
      <c r="C2" s="39"/>
      <c r="D2" s="39"/>
      <c r="E2" s="3"/>
      <c r="F2" s="3"/>
      <c r="G2" s="3"/>
      <c r="H2" s="4"/>
      <c r="I2" s="2"/>
    </row>
    <row r="3" spans="1:9" s="9" customFormat="1" ht="24" customHeight="1" x14ac:dyDescent="0.2">
      <c r="A3" s="5"/>
      <c r="B3" s="6" t="str">
        <f>بداية_الأسبوع</f>
        <v>الأحد</v>
      </c>
      <c r="C3" s="7" t="str">
        <f t="shared" ref="C3:H3" si="0">TEXT(C4,"aaaa")</f>
        <v>الإثنين</v>
      </c>
      <c r="D3" s="7" t="str">
        <f t="shared" si="0"/>
        <v>الثلاثاء</v>
      </c>
      <c r="E3" s="7" t="str">
        <f t="shared" si="0"/>
        <v>الأربعاء</v>
      </c>
      <c r="F3" s="7" t="str">
        <f t="shared" si="0"/>
        <v>الخميس</v>
      </c>
      <c r="G3" s="7" t="str">
        <f t="shared" si="0"/>
        <v>الجمعة</v>
      </c>
      <c r="H3" s="8" t="str">
        <f t="shared" si="0"/>
        <v>السبت</v>
      </c>
    </row>
    <row r="4" spans="1:9" s="37" customFormat="1" ht="24" customHeight="1" x14ac:dyDescent="0.2">
      <c r="A4" s="10"/>
      <c r="B4" s="24">
        <f t="array" ref="B4:H4">DaysAndWeeks+DATE(CalendarYear,2,1)-WEEKDAY(DATE(CalendarYear,2,1),(بداية_الأسبوع="الإثنين")+1)+1</f>
        <v>43856</v>
      </c>
      <c r="C4" s="24">
        <v>43857</v>
      </c>
      <c r="D4" s="24">
        <v>43858</v>
      </c>
      <c r="E4" s="24">
        <v>43859</v>
      </c>
      <c r="F4" s="24">
        <v>43860</v>
      </c>
      <c r="G4" s="24">
        <v>43861</v>
      </c>
      <c r="H4" s="25">
        <v>43862</v>
      </c>
      <c r="I4" s="33"/>
    </row>
    <row r="5" spans="1:9" s="35" customFormat="1" ht="56.1" customHeight="1" x14ac:dyDescent="0.2">
      <c r="A5" s="12"/>
      <c r="B5" s="57"/>
      <c r="C5" s="57"/>
      <c r="D5" s="57"/>
      <c r="E5" s="57"/>
      <c r="F5" s="57"/>
      <c r="G5" s="57"/>
      <c r="H5" s="57"/>
      <c r="I5" s="34"/>
    </row>
    <row r="6" spans="1:9" s="37" customFormat="1" ht="24" customHeight="1" x14ac:dyDescent="0.2">
      <c r="A6" s="10"/>
      <c r="B6" s="29">
        <f t="array" ref="B6:H6">DaysAndWeeks+DATE(CalendarYear,2,1)-WEEKDAY(DATE(CalendarYear,2,1),(بداية_الأسبوع="الإثنين")+1)+8</f>
        <v>43863</v>
      </c>
      <c r="C6" s="29">
        <v>43864</v>
      </c>
      <c r="D6" s="29">
        <v>43865</v>
      </c>
      <c r="E6" s="29">
        <v>43866</v>
      </c>
      <c r="F6" s="29">
        <v>43867</v>
      </c>
      <c r="G6" s="29">
        <v>43868</v>
      </c>
      <c r="H6" s="29">
        <v>43869</v>
      </c>
      <c r="I6" s="33"/>
    </row>
    <row r="7" spans="1:9" s="35" customFormat="1" ht="56.1" customHeight="1" x14ac:dyDescent="0.2">
      <c r="A7" s="12"/>
      <c r="B7" s="56"/>
      <c r="C7" s="56"/>
      <c r="D7" s="56"/>
      <c r="E7" s="56"/>
      <c r="F7" s="56"/>
      <c r="G7" s="56"/>
      <c r="H7" s="56"/>
      <c r="I7" s="34"/>
    </row>
    <row r="8" spans="1:9" s="37" customFormat="1" ht="24" customHeight="1" x14ac:dyDescent="0.2">
      <c r="A8" s="10"/>
      <c r="B8" s="24">
        <f t="array" ref="B8:H8">DaysAndWeeks+DATE(CalendarYear,2,1)-WEEKDAY(DATE(CalendarYear,2,1),(بداية_الأسبوع="الإثنين")+1)+15</f>
        <v>43870</v>
      </c>
      <c r="C8" s="24">
        <v>43871</v>
      </c>
      <c r="D8" s="24">
        <v>43872</v>
      </c>
      <c r="E8" s="24">
        <v>43873</v>
      </c>
      <c r="F8" s="24">
        <v>43874</v>
      </c>
      <c r="G8" s="24">
        <v>43875</v>
      </c>
      <c r="H8" s="24">
        <v>43876</v>
      </c>
      <c r="I8" s="33"/>
    </row>
    <row r="9" spans="1:9" s="35" customFormat="1" ht="56.1" customHeight="1" x14ac:dyDescent="0.2">
      <c r="A9" s="12"/>
      <c r="B9" s="57"/>
      <c r="C9" s="57"/>
      <c r="D9" s="57"/>
      <c r="E9" s="57"/>
      <c r="F9" s="57"/>
      <c r="G9" s="57"/>
      <c r="H9" s="57"/>
      <c r="I9" s="34"/>
    </row>
    <row r="10" spans="1:9" s="37" customFormat="1" ht="24" customHeight="1" x14ac:dyDescent="0.2">
      <c r="A10" s="10"/>
      <c r="B10" s="29">
        <f t="array" ref="B10:H10">DaysAndWeeks+DATE(CalendarYear,2,1)-WEEKDAY(DATE(CalendarYear,2,1),(بداية_الأسبوع="الإثنين")+1)+22</f>
        <v>43877</v>
      </c>
      <c r="C10" s="29">
        <v>43878</v>
      </c>
      <c r="D10" s="29">
        <v>43879</v>
      </c>
      <c r="E10" s="29">
        <v>43880</v>
      </c>
      <c r="F10" s="29">
        <v>43881</v>
      </c>
      <c r="G10" s="29">
        <v>43882</v>
      </c>
      <c r="H10" s="29">
        <v>43883</v>
      </c>
      <c r="I10" s="33"/>
    </row>
    <row r="11" spans="1:9" s="35" customFormat="1" ht="56.1" customHeight="1" x14ac:dyDescent="0.2">
      <c r="A11" s="12"/>
      <c r="B11" s="56"/>
      <c r="C11" s="56"/>
      <c r="D11" s="56"/>
      <c r="E11" s="56"/>
      <c r="F11" s="56"/>
      <c r="G11" s="56"/>
      <c r="H11" s="56"/>
      <c r="I11" s="34"/>
    </row>
    <row r="12" spans="1:9" s="37" customFormat="1" ht="24" customHeight="1" x14ac:dyDescent="0.2">
      <c r="A12" s="10"/>
      <c r="B12" s="24">
        <f t="array" ref="B12:H12">DaysAndWeeks+DATE(CalendarYear,2,1)-WEEKDAY(DATE(CalendarYear,2,1),(بداية_الأسبوع="الإثنين")+1)+29</f>
        <v>43884</v>
      </c>
      <c r="C12" s="24">
        <v>43885</v>
      </c>
      <c r="D12" s="24">
        <v>43886</v>
      </c>
      <c r="E12" s="24">
        <v>43887</v>
      </c>
      <c r="F12" s="24">
        <v>43888</v>
      </c>
      <c r="G12" s="24">
        <v>43889</v>
      </c>
      <c r="H12" s="24">
        <v>43890</v>
      </c>
      <c r="I12" s="33"/>
    </row>
    <row r="13" spans="1:9" s="35" customFormat="1" ht="56.1" customHeight="1" x14ac:dyDescent="0.2">
      <c r="A13" s="12"/>
      <c r="B13" s="57"/>
      <c r="C13" s="57"/>
      <c r="D13" s="57"/>
      <c r="E13" s="57"/>
      <c r="F13" s="57"/>
      <c r="G13" s="57"/>
      <c r="H13" s="57"/>
      <c r="I13" s="34"/>
    </row>
    <row r="14" spans="1:9" s="37" customFormat="1" ht="24" customHeight="1" x14ac:dyDescent="0.2">
      <c r="A14" s="10"/>
      <c r="B14" s="29">
        <f t="array" ref="B14:C14">DaysAndWeeks+DATE(CalendarYear,2,1)-WEEKDAY(DATE(CalendarYear,2,1),(بداية_الأسبوع="الإثنين")+1)+36</f>
        <v>43891</v>
      </c>
      <c r="C14" s="29">
        <v>43892</v>
      </c>
      <c r="D14" s="40" t="s">
        <v>0</v>
      </c>
      <c r="E14" s="41"/>
      <c r="F14" s="41"/>
      <c r="G14" s="41"/>
      <c r="H14" s="42"/>
      <c r="I14" s="33"/>
    </row>
    <row r="15" spans="1:9" s="35" customFormat="1" ht="56.1" customHeight="1" x14ac:dyDescent="0.2">
      <c r="A15" s="14"/>
      <c r="B15" s="56"/>
      <c r="C15" s="56"/>
      <c r="D15" s="64"/>
      <c r="E15" s="65"/>
      <c r="F15" s="65"/>
      <c r="G15" s="65"/>
      <c r="H15" s="66"/>
    </row>
  </sheetData>
  <mergeCells count="3">
    <mergeCell ref="B2:D2"/>
    <mergeCell ref="D14:H14"/>
    <mergeCell ref="D15:H15"/>
  </mergeCells>
  <conditionalFormatting sqref="B12:H12 B14:C14">
    <cfRule type="expression" dxfId="21" priority="2">
      <formula>AND(DAY(B12)&gt;=1,DAY(B12)&lt;=15)</formula>
    </cfRule>
  </conditionalFormatting>
  <conditionalFormatting sqref="B4:G4">
    <cfRule type="expression" dxfId="20" priority="1">
      <formula>DAY(B4)&gt;8</formula>
    </cfRule>
  </conditionalFormatting>
  <dataValidations count="8">
    <dataValidation allowBlank="1" showInputMessage="1" showErrorMessage="1" prompt="تحديد يوم من أيام الأسبوع تلقائياً" sqref="C3:H3"/>
    <dataValidation allowBlank="1" showInputMessage="1" showErrorMessage="1" prompt="يتم تحديث السنة في هذه الخلية تلقائياً استناداً إلى السنة التي تم إدخالها في ورقة عمل يناير. يتضمن التقويم أدناه تواريخ للشهر السابق والتالي مع تظليل الخط بلون أفتح." sqref="B2:D2"/>
    <dataValidation allowBlank="1" showInputMessage="1" showErrorMessage="1" prompt="يحتوي هذا الصف على أسماء أيام الأسبوع لهذا التقويم. تحتوي هذه الخلية على يوم بداية الأسبوع. لتغيير يوم بداية الأسبوع، حدد يوماً جديداً من الأسبوع في الخلية L5 بورقة عمل يناير." sqref="B3"/>
    <dataValidation allowBlank="1" showInputMessage="1" showErrorMessage="1" prompt="تقويم شهر فبراير" sqref="A1"/>
    <dataValidation allowBlank="1" showInputMessage="1" prompt="أدخل ملاحظات شهرية في الخلية أدناه" sqref="D14:H14"/>
    <dataValidation allowBlank="1" showInputMessage="1" prompt="أدخل الملاحظات الشهرية في هذه الخلية" sqref="D15:H15"/>
    <dataValidation allowBlank="1" showInputMessage="1" showErrorMessage="1" prompt="يعد هذا الصف والصفوف 7 و9 و11 و13 و15 خلايا لإدخال الملاحظات اليومية المتعلقة بيوم التقويم الموجود في الخلية أعلاها." sqref="B5"/>
    <dataValidation allowBlank="1" showInputMessage="1" showErrorMessage="1" prompt="يحتوي هذا الصف والصفوف 6 و8 و10 و12 و14 على أيام الأسبوع بالتقويم. إذا كانت هذه الخلية لا تحتوي على الرقم 1، فهو يوم من الشهر السابق. أدخل الملاحظات في الخلية D15." sqref="B4"/>
  </dataValidations>
  <printOptions horizontalCentered="1"/>
  <pageMargins left="0.25" right="0.25" top="0.5" bottom="0.5" header="0.3" footer="0.3"/>
  <pageSetup paperSize="9" scale="84" orientation="landscape" r:id="rId1"/>
  <headerFooter differentFirst="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9" tint="0.59999389629810485"/>
    <pageSetUpPr fitToPage="1"/>
  </sheetPr>
  <dimension ref="A1:I15"/>
  <sheetViews>
    <sheetView showGridLines="0" showRowColHeaders="0" rightToLeft="1" zoomScaleNormal="100" workbookViewId="0"/>
  </sheetViews>
  <sheetFormatPr defaultColWidth="8.75" defaultRowHeight="14.25" x14ac:dyDescent="0.2"/>
  <cols>
    <col min="1" max="1" width="1.625" style="38" customWidth="1"/>
    <col min="2" max="8" width="18.625" style="38" customWidth="1"/>
    <col min="9" max="9" width="1.625" style="36" customWidth="1"/>
    <col min="10" max="10" width="8.625" style="36" customWidth="1"/>
    <col min="11" max="16384" width="8.75" style="36"/>
  </cols>
  <sheetData>
    <row r="1" spans="1:9" ht="9" customHeight="1" x14ac:dyDescent="0.2">
      <c r="A1" s="1"/>
      <c r="B1" s="1"/>
      <c r="C1" s="1"/>
      <c r="D1" s="1"/>
      <c r="E1" s="1"/>
      <c r="F1" s="1"/>
      <c r="G1" s="1"/>
      <c r="H1" s="1"/>
      <c r="I1" s="2" t="s">
        <v>1</v>
      </c>
    </row>
    <row r="2" spans="1:9" ht="96" customHeight="1" x14ac:dyDescent="0.2">
      <c r="A2" s="1"/>
      <c r="B2" s="44" t="str">
        <f>"مارس "&amp;CalendarYear</f>
        <v>مارس 2020</v>
      </c>
      <c r="C2" s="44"/>
      <c r="D2" s="44"/>
      <c r="E2" s="3"/>
      <c r="F2" s="3"/>
      <c r="G2" s="3"/>
      <c r="H2" s="4"/>
      <c r="I2" s="2"/>
    </row>
    <row r="3" spans="1:9" s="9" customFormat="1" ht="24" customHeight="1" x14ac:dyDescent="0.2">
      <c r="A3" s="5"/>
      <c r="B3" s="15" t="str">
        <f>بداية_الأسبوع</f>
        <v>الأحد</v>
      </c>
      <c r="C3" s="16" t="str">
        <f t="shared" ref="C3:H3" si="0">TEXT(C4,"aaaa")</f>
        <v>الإثنين</v>
      </c>
      <c r="D3" s="16" t="str">
        <f t="shared" si="0"/>
        <v>الثلاثاء</v>
      </c>
      <c r="E3" s="16" t="str">
        <f t="shared" si="0"/>
        <v>الأربعاء</v>
      </c>
      <c r="F3" s="16" t="str">
        <f t="shared" si="0"/>
        <v>الخميس</v>
      </c>
      <c r="G3" s="16" t="str">
        <f t="shared" si="0"/>
        <v>الجمعة</v>
      </c>
      <c r="H3" s="17" t="str">
        <f t="shared" si="0"/>
        <v>السبت</v>
      </c>
    </row>
    <row r="4" spans="1:9" s="37" customFormat="1" ht="24" customHeight="1" x14ac:dyDescent="0.2">
      <c r="A4" s="10"/>
      <c r="B4" s="28">
        <f t="array" ref="B4:H4">DaysAndWeeks+DATE(CalendarYear,3,1)-WEEKDAY(DATE(CalendarYear,3,1),(بداية_الأسبوع="الإثنين")+1)+1</f>
        <v>43891</v>
      </c>
      <c r="C4" s="28">
        <v>43892</v>
      </c>
      <c r="D4" s="28">
        <v>43893</v>
      </c>
      <c r="E4" s="28">
        <v>43894</v>
      </c>
      <c r="F4" s="28">
        <v>43895</v>
      </c>
      <c r="G4" s="28">
        <v>43896</v>
      </c>
      <c r="H4" s="28">
        <v>43897</v>
      </c>
      <c r="I4" s="33"/>
    </row>
    <row r="5" spans="1:9" s="35" customFormat="1" ht="56.1" customHeight="1" x14ac:dyDescent="0.2">
      <c r="A5" s="12"/>
      <c r="B5" s="63"/>
      <c r="C5" s="63"/>
      <c r="D5" s="63"/>
      <c r="E5" s="63"/>
      <c r="F5" s="63"/>
      <c r="G5" s="63"/>
      <c r="H5" s="63"/>
      <c r="I5" s="34"/>
    </row>
    <row r="6" spans="1:9" s="37" customFormat="1" ht="24" customHeight="1" x14ac:dyDescent="0.2">
      <c r="A6" s="10"/>
      <c r="B6" s="32">
        <f t="array" ref="B6:H6">DaysAndWeeks+DATE(CalendarYear,3,1)-WEEKDAY(DATE(CalendarYear,3,1),(بداية_الأسبوع="الإثنين")+1)+8</f>
        <v>43898</v>
      </c>
      <c r="C6" s="32">
        <v>43899</v>
      </c>
      <c r="D6" s="32">
        <v>43900</v>
      </c>
      <c r="E6" s="32">
        <v>43901</v>
      </c>
      <c r="F6" s="32">
        <v>43902</v>
      </c>
      <c r="G6" s="32">
        <v>43903</v>
      </c>
      <c r="H6" s="32">
        <v>43904</v>
      </c>
      <c r="I6" s="33"/>
    </row>
    <row r="7" spans="1:9" s="35" customFormat="1" ht="56.1" customHeight="1" x14ac:dyDescent="0.2">
      <c r="A7" s="12"/>
      <c r="B7" s="62"/>
      <c r="C7" s="62"/>
      <c r="D7" s="62"/>
      <c r="E7" s="62"/>
      <c r="F7" s="62"/>
      <c r="G7" s="62"/>
      <c r="H7" s="62"/>
      <c r="I7" s="34"/>
    </row>
    <row r="8" spans="1:9" s="37" customFormat="1" ht="24" customHeight="1" x14ac:dyDescent="0.2">
      <c r="A8" s="10"/>
      <c r="B8" s="28">
        <f t="array" ref="B8:H8">DaysAndWeeks+DATE(CalendarYear,3,1)-WEEKDAY(DATE(CalendarYear,3,1),(بداية_الأسبوع="الإثنين")+1)+15</f>
        <v>43905</v>
      </c>
      <c r="C8" s="28">
        <v>43906</v>
      </c>
      <c r="D8" s="28">
        <v>43907</v>
      </c>
      <c r="E8" s="28">
        <v>43908</v>
      </c>
      <c r="F8" s="28">
        <v>43909</v>
      </c>
      <c r="G8" s="28">
        <v>43910</v>
      </c>
      <c r="H8" s="28">
        <v>43911</v>
      </c>
      <c r="I8" s="33"/>
    </row>
    <row r="9" spans="1:9" s="35" customFormat="1" ht="56.1" customHeight="1" x14ac:dyDescent="0.2">
      <c r="A9" s="12"/>
      <c r="B9" s="63"/>
      <c r="C9" s="63"/>
      <c r="D9" s="63"/>
      <c r="E9" s="63"/>
      <c r="F9" s="63"/>
      <c r="G9" s="63"/>
      <c r="H9" s="63"/>
      <c r="I9" s="34"/>
    </row>
    <row r="10" spans="1:9" s="37" customFormat="1" ht="24" customHeight="1" x14ac:dyDescent="0.2">
      <c r="A10" s="10"/>
      <c r="B10" s="32">
        <f t="array" ref="B10:H10">DaysAndWeeks+DATE(CalendarYear,3,1)-WEEKDAY(DATE(CalendarYear,3,1),(بداية_الأسبوع="الإثنين")+1)+22</f>
        <v>43912</v>
      </c>
      <c r="C10" s="32">
        <v>43913</v>
      </c>
      <c r="D10" s="32">
        <v>43914</v>
      </c>
      <c r="E10" s="32">
        <v>43915</v>
      </c>
      <c r="F10" s="32">
        <v>43916</v>
      </c>
      <c r="G10" s="32">
        <v>43917</v>
      </c>
      <c r="H10" s="32">
        <v>43918</v>
      </c>
      <c r="I10" s="33"/>
    </row>
    <row r="11" spans="1:9" s="35" customFormat="1" ht="56.1" customHeight="1" x14ac:dyDescent="0.2">
      <c r="A11" s="12"/>
      <c r="B11" s="62"/>
      <c r="C11" s="62"/>
      <c r="D11" s="62"/>
      <c r="E11" s="62"/>
      <c r="F11" s="62"/>
      <c r="G11" s="62"/>
      <c r="H11" s="62"/>
      <c r="I11" s="34"/>
    </row>
    <row r="12" spans="1:9" s="37" customFormat="1" ht="24" customHeight="1" x14ac:dyDescent="0.2">
      <c r="A12" s="10"/>
      <c r="B12" s="28">
        <f t="array" ref="B12:H12">DaysAndWeeks+DATE(CalendarYear,3,1)-WEEKDAY(DATE(CalendarYear,3,1),(بداية_الأسبوع="الإثنين")+1)+29</f>
        <v>43919</v>
      </c>
      <c r="C12" s="28">
        <v>43920</v>
      </c>
      <c r="D12" s="28">
        <v>43921</v>
      </c>
      <c r="E12" s="28">
        <v>43922</v>
      </c>
      <c r="F12" s="28">
        <v>43923</v>
      </c>
      <c r="G12" s="28">
        <v>43924</v>
      </c>
      <c r="H12" s="28">
        <v>43925</v>
      </c>
      <c r="I12" s="33"/>
    </row>
    <row r="13" spans="1:9" s="35" customFormat="1" ht="56.1" customHeight="1" x14ac:dyDescent="0.2">
      <c r="A13" s="12"/>
      <c r="B13" s="63"/>
      <c r="C13" s="63"/>
      <c r="D13" s="63"/>
      <c r="E13" s="63"/>
      <c r="F13" s="63"/>
      <c r="G13" s="63"/>
      <c r="H13" s="63"/>
      <c r="I13" s="34"/>
    </row>
    <row r="14" spans="1:9" s="37" customFormat="1" ht="24" customHeight="1" x14ac:dyDescent="0.2">
      <c r="A14" s="10"/>
      <c r="B14" s="32">
        <f t="array" ref="B14:C14">DaysAndWeeks+DATE(CalendarYear,3,1)-WEEKDAY(DATE(CalendarYear,3,1),(بداية_الأسبوع="الإثنين")+1)+36</f>
        <v>43926</v>
      </c>
      <c r="C14" s="32">
        <v>43927</v>
      </c>
      <c r="D14" s="45" t="s">
        <v>0</v>
      </c>
      <c r="E14" s="46"/>
      <c r="F14" s="46"/>
      <c r="G14" s="46"/>
      <c r="H14" s="47"/>
      <c r="I14" s="33"/>
    </row>
    <row r="15" spans="1:9" s="35" customFormat="1" ht="56.1" customHeight="1" x14ac:dyDescent="0.2">
      <c r="A15" s="14"/>
      <c r="B15" s="62"/>
      <c r="C15" s="62"/>
      <c r="D15" s="73"/>
      <c r="E15" s="74"/>
      <c r="F15" s="74"/>
      <c r="G15" s="74"/>
      <c r="H15" s="75"/>
    </row>
  </sheetData>
  <mergeCells count="3">
    <mergeCell ref="B2:D2"/>
    <mergeCell ref="D14:H14"/>
    <mergeCell ref="D15:H15"/>
  </mergeCells>
  <conditionalFormatting sqref="B12:H12 B14:C14">
    <cfRule type="expression" dxfId="19" priority="2">
      <formula>AND(DAY(B12)&gt;=1,DAY(B12)&lt;=15)</formula>
    </cfRule>
  </conditionalFormatting>
  <conditionalFormatting sqref="B4:G4">
    <cfRule type="expression" dxfId="18" priority="1">
      <formula>DAY(B4)&gt;8</formula>
    </cfRule>
  </conditionalFormatting>
  <dataValidations count="8">
    <dataValidation allowBlank="1" showInputMessage="1" showErrorMessage="1" prompt="تقويم شهر مارس" sqref="A1"/>
    <dataValidation allowBlank="1" showInputMessage="1" showErrorMessage="1" prompt="يتم تحديث السنة في هذه الخلية تلقائياً استناداً إلى السنة التي تم إدخالها في ورقة عمل يناير. يتضمن التقويم أدناه تواريخ للشهر السابق والتالي مع تظليل الخط بلون أفتح." sqref="B2:D2"/>
    <dataValidation allowBlank="1" showInputMessage="1" showErrorMessage="1" prompt="تحديد يوم من أيام الأسبوع تلقائياً" sqref="C3:H3"/>
    <dataValidation allowBlank="1" showInputMessage="1" showErrorMessage="1" prompt="يحتوي هذا الصف والصفوف 6 و8 و10 و12 و14 على أيام الأسبوع بالتقويم. إذا كانت هذه الخلية لا تحتوي على الرقم 1، فهو يوم من الشهر السابق. أدخل الملاحظات في الخلية D15." sqref="B4"/>
    <dataValidation allowBlank="1" showInputMessage="1" showErrorMessage="1" prompt="يعد هذا الصف والصفوف 7 و9 و11 و13 و15 خلايا لإدخال الملاحظات اليومية المتعلقة بيوم التقويم الموجود في الخلية أعلاها." sqref="B5"/>
    <dataValidation allowBlank="1" showInputMessage="1" prompt="أدخل الملاحظات الشهرية في هذه الخلية" sqref="D15:H15"/>
    <dataValidation allowBlank="1" showInputMessage="1" prompt="أدخل ملاحظات شهرية في الخلية أدناه" sqref="D14:H14"/>
    <dataValidation allowBlank="1" showInputMessage="1" showErrorMessage="1" prompt="يحتوي هذا الصف على أسماء أيام الأسبوع لهذا التقويم. تحتوي هذه الخلية على يوم بداية الأسبوع. لتغيير يوم بداية الأسبوع، حدد يوماً جديداً من الأسبوع في الخلية L5 بورقة عمل يناير." sqref="B3"/>
  </dataValidations>
  <printOptions horizontalCentered="1"/>
  <pageMargins left="0.25" right="0.25" top="0.5" bottom="0.5" header="0.3" footer="0.3"/>
  <pageSetup paperSize="9" scale="84" orientation="landscape" r:id="rId1"/>
  <headerFooter differentFirst="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9" tint="0.59999389629810485"/>
    <pageSetUpPr fitToPage="1"/>
  </sheetPr>
  <dimension ref="A1:I15"/>
  <sheetViews>
    <sheetView showGridLines="0" showRowColHeaders="0" rightToLeft="1" workbookViewId="0"/>
  </sheetViews>
  <sheetFormatPr defaultColWidth="8.75" defaultRowHeight="14.25" x14ac:dyDescent="0.2"/>
  <cols>
    <col min="1" max="1" width="1.625" style="38" customWidth="1"/>
    <col min="2" max="8" width="18.625" style="38" customWidth="1"/>
    <col min="9" max="9" width="1.625" style="36" customWidth="1"/>
    <col min="10" max="10" width="8.625" style="36" customWidth="1"/>
    <col min="11" max="16384" width="8.75" style="36"/>
  </cols>
  <sheetData>
    <row r="1" spans="1:9" ht="9" customHeight="1" x14ac:dyDescent="0.2">
      <c r="A1" s="1"/>
      <c r="B1" s="1"/>
      <c r="C1" s="1"/>
      <c r="D1" s="1"/>
      <c r="E1" s="1"/>
      <c r="F1" s="1"/>
      <c r="G1" s="1"/>
      <c r="H1" s="1"/>
      <c r="I1" s="2" t="s">
        <v>1</v>
      </c>
    </row>
    <row r="2" spans="1:9" ht="96" customHeight="1" x14ac:dyDescent="0.2">
      <c r="A2" s="1"/>
      <c r="B2" s="44" t="str">
        <f>"أبريل "&amp;CalendarYear</f>
        <v>أبريل 2020</v>
      </c>
      <c r="C2" s="44"/>
      <c r="D2" s="44"/>
      <c r="E2" s="3"/>
      <c r="F2" s="3"/>
      <c r="G2" s="3"/>
      <c r="H2" s="4"/>
      <c r="I2" s="2"/>
    </row>
    <row r="3" spans="1:9" s="9" customFormat="1" ht="24" customHeight="1" x14ac:dyDescent="0.2">
      <c r="A3" s="5"/>
      <c r="B3" s="15" t="str">
        <f>بداية_الأسبوع</f>
        <v>الأحد</v>
      </c>
      <c r="C3" s="16" t="str">
        <f t="shared" ref="C3:H3" si="0">TEXT(C4,"aaaa")</f>
        <v>الإثنين</v>
      </c>
      <c r="D3" s="16" t="str">
        <f t="shared" si="0"/>
        <v>الثلاثاء</v>
      </c>
      <c r="E3" s="16" t="str">
        <f t="shared" si="0"/>
        <v>الأربعاء</v>
      </c>
      <c r="F3" s="16" t="str">
        <f t="shared" si="0"/>
        <v>الخميس</v>
      </c>
      <c r="G3" s="16" t="str">
        <f t="shared" si="0"/>
        <v>الجمعة</v>
      </c>
      <c r="H3" s="17" t="str">
        <f t="shared" si="0"/>
        <v>السبت</v>
      </c>
    </row>
    <row r="4" spans="1:9" s="37" customFormat="1" ht="24" customHeight="1" x14ac:dyDescent="0.2">
      <c r="A4" s="10"/>
      <c r="B4" s="28">
        <f t="array" ref="B4:H4">DaysAndWeeks+DATE(CalendarYear,4,1)-WEEKDAY(DATE(CalendarYear,4,1),(بداية_الأسبوع="الإثنين")+1)+1</f>
        <v>43919</v>
      </c>
      <c r="C4" s="28">
        <v>43920</v>
      </c>
      <c r="D4" s="28">
        <v>43921</v>
      </c>
      <c r="E4" s="28">
        <v>43922</v>
      </c>
      <c r="F4" s="28">
        <v>43923</v>
      </c>
      <c r="G4" s="28">
        <v>43924</v>
      </c>
      <c r="H4" s="28">
        <v>43925</v>
      </c>
      <c r="I4" s="33"/>
    </row>
    <row r="5" spans="1:9" s="35" customFormat="1" ht="56.1" customHeight="1" x14ac:dyDescent="0.2">
      <c r="A5" s="12"/>
      <c r="B5" s="63"/>
      <c r="C5" s="63"/>
      <c r="D5" s="63"/>
      <c r="E5" s="63"/>
      <c r="F5" s="63"/>
      <c r="G5" s="63"/>
      <c r="H5" s="63"/>
      <c r="I5" s="34"/>
    </row>
    <row r="6" spans="1:9" s="37" customFormat="1" ht="24" customHeight="1" x14ac:dyDescent="0.2">
      <c r="A6" s="10"/>
      <c r="B6" s="32">
        <f t="array" ref="B6:H6">DaysAndWeeks+DATE(CalendarYear,4,1)-WEEKDAY(DATE(CalendarYear,4,1),(بداية_الأسبوع="الإثنين")+1)+8</f>
        <v>43926</v>
      </c>
      <c r="C6" s="32">
        <v>43927</v>
      </c>
      <c r="D6" s="32">
        <v>43928</v>
      </c>
      <c r="E6" s="32">
        <v>43929</v>
      </c>
      <c r="F6" s="32">
        <v>43930</v>
      </c>
      <c r="G6" s="32">
        <v>43931</v>
      </c>
      <c r="H6" s="32">
        <v>43932</v>
      </c>
      <c r="I6" s="33"/>
    </row>
    <row r="7" spans="1:9" s="35" customFormat="1" ht="56.1" customHeight="1" x14ac:dyDescent="0.2">
      <c r="A7" s="12"/>
      <c r="B7" s="62"/>
      <c r="C7" s="62"/>
      <c r="D7" s="62"/>
      <c r="E7" s="62"/>
      <c r="F7" s="62"/>
      <c r="G7" s="62"/>
      <c r="H7" s="62"/>
      <c r="I7" s="34"/>
    </row>
    <row r="8" spans="1:9" s="37" customFormat="1" ht="24" customHeight="1" x14ac:dyDescent="0.2">
      <c r="A8" s="10"/>
      <c r="B8" s="28">
        <f t="array" ref="B8:H8">DaysAndWeeks+DATE(CalendarYear,4,1)-WEEKDAY(DATE(CalendarYear,4,1),(بداية_الأسبوع="الإثنين")+1)+15</f>
        <v>43933</v>
      </c>
      <c r="C8" s="28">
        <v>43934</v>
      </c>
      <c r="D8" s="28">
        <v>43935</v>
      </c>
      <c r="E8" s="28">
        <v>43936</v>
      </c>
      <c r="F8" s="28">
        <v>43937</v>
      </c>
      <c r="G8" s="28">
        <v>43938</v>
      </c>
      <c r="H8" s="28">
        <v>43939</v>
      </c>
      <c r="I8" s="33"/>
    </row>
    <row r="9" spans="1:9" s="35" customFormat="1" ht="56.1" customHeight="1" x14ac:dyDescent="0.2">
      <c r="A9" s="12"/>
      <c r="B9" s="63"/>
      <c r="C9" s="63"/>
      <c r="D9" s="63"/>
      <c r="E9" s="63"/>
      <c r="F9" s="63"/>
      <c r="G9" s="63"/>
      <c r="H9" s="63"/>
      <c r="I9" s="34"/>
    </row>
    <row r="10" spans="1:9" s="37" customFormat="1" ht="24" customHeight="1" x14ac:dyDescent="0.2">
      <c r="A10" s="10"/>
      <c r="B10" s="32">
        <f t="array" ref="B10:H10">DaysAndWeeks+DATE(CalendarYear,4,1)-WEEKDAY(DATE(CalendarYear,4,1),(بداية_الأسبوع="الإثنين")+1)+22</f>
        <v>43940</v>
      </c>
      <c r="C10" s="32">
        <v>43941</v>
      </c>
      <c r="D10" s="32">
        <v>43942</v>
      </c>
      <c r="E10" s="32">
        <v>43943</v>
      </c>
      <c r="F10" s="32">
        <v>43944</v>
      </c>
      <c r="G10" s="32">
        <v>43945</v>
      </c>
      <c r="H10" s="32">
        <v>43946</v>
      </c>
      <c r="I10" s="33"/>
    </row>
    <row r="11" spans="1:9" s="35" customFormat="1" ht="56.1" customHeight="1" x14ac:dyDescent="0.2">
      <c r="A11" s="12"/>
      <c r="B11" s="62"/>
      <c r="C11" s="62"/>
      <c r="D11" s="62"/>
      <c r="E11" s="62"/>
      <c r="F11" s="62"/>
      <c r="G11" s="62"/>
      <c r="H11" s="62"/>
      <c r="I11" s="34"/>
    </row>
    <row r="12" spans="1:9" s="37" customFormat="1" ht="24" customHeight="1" x14ac:dyDescent="0.2">
      <c r="A12" s="10"/>
      <c r="B12" s="28">
        <f t="array" ref="B12:H12">DaysAndWeeks+DATE(CalendarYear,4,1)-WEEKDAY(DATE(CalendarYear,4,1),(بداية_الأسبوع="الإثنين")+1)+29</f>
        <v>43947</v>
      </c>
      <c r="C12" s="28">
        <v>43948</v>
      </c>
      <c r="D12" s="28">
        <v>43949</v>
      </c>
      <c r="E12" s="28">
        <v>43950</v>
      </c>
      <c r="F12" s="28">
        <v>43951</v>
      </c>
      <c r="G12" s="28">
        <v>43952</v>
      </c>
      <c r="H12" s="28">
        <v>43953</v>
      </c>
      <c r="I12" s="33"/>
    </row>
    <row r="13" spans="1:9" s="35" customFormat="1" ht="56.1" customHeight="1" x14ac:dyDescent="0.2">
      <c r="A13" s="12"/>
      <c r="B13" s="63"/>
      <c r="C13" s="63"/>
      <c r="D13" s="63"/>
      <c r="E13" s="63"/>
      <c r="F13" s="63"/>
      <c r="G13" s="63"/>
      <c r="H13" s="63"/>
      <c r="I13" s="34"/>
    </row>
    <row r="14" spans="1:9" s="37" customFormat="1" ht="24" customHeight="1" x14ac:dyDescent="0.2">
      <c r="A14" s="10"/>
      <c r="B14" s="32">
        <f t="array" ref="B14:C14">DaysAndWeeks+DATE(CalendarYear,4,1)-WEEKDAY(DATE(CalendarYear,4,1),(بداية_الأسبوع="الإثنين")+1)+36</f>
        <v>43954</v>
      </c>
      <c r="C14" s="32">
        <v>43955</v>
      </c>
      <c r="D14" s="45" t="s">
        <v>0</v>
      </c>
      <c r="E14" s="46"/>
      <c r="F14" s="46"/>
      <c r="G14" s="46"/>
      <c r="H14" s="47"/>
      <c r="I14" s="33"/>
    </row>
    <row r="15" spans="1:9" s="35" customFormat="1" ht="56.1" customHeight="1" x14ac:dyDescent="0.2">
      <c r="A15" s="14"/>
      <c r="B15" s="62"/>
      <c r="C15" s="62"/>
      <c r="D15" s="73"/>
      <c r="E15" s="74"/>
      <c r="F15" s="74"/>
      <c r="G15" s="74"/>
      <c r="H15" s="75"/>
    </row>
  </sheetData>
  <mergeCells count="3">
    <mergeCell ref="B2:D2"/>
    <mergeCell ref="D14:H14"/>
    <mergeCell ref="D15:H15"/>
  </mergeCells>
  <conditionalFormatting sqref="B12:H12 B14:C14">
    <cfRule type="expression" dxfId="17" priority="2">
      <formula>AND(DAY(B12)&gt;=1,DAY(B12)&lt;=15)</formula>
    </cfRule>
  </conditionalFormatting>
  <conditionalFormatting sqref="B4:G4">
    <cfRule type="expression" dxfId="16" priority="1">
      <formula>DAY(B4)&gt;8</formula>
    </cfRule>
  </conditionalFormatting>
  <dataValidations count="8">
    <dataValidation allowBlank="1" showInputMessage="1" showErrorMessage="1" prompt="تحديد يوم من أيام الأسبوع تلقائياً" sqref="C3:H3"/>
    <dataValidation allowBlank="1" showInputMessage="1" showErrorMessage="1" prompt="يتم تحديث السنة في هذه الخلية تلقائياً استناداً إلى السنة التي تم إدخالها في ورقة عمل يناير. يتضمن التقويم أدناه تواريخ للشهر السابق والتالي مع تظليل الخط بلون أفتح." sqref="B2:D2"/>
    <dataValidation allowBlank="1" showInputMessage="1" showErrorMessage="1" prompt="تقويم شهر أبريل" sqref="A1"/>
    <dataValidation allowBlank="1" showInputMessage="1" showErrorMessage="1" prompt="يحتوي هذا الصف على أسماء أيام الأسبوع لهذا التقويم. تحتوي هذه الخلية على يوم بداية الأسبوع. لتغيير يوم بداية الأسبوع، حدد يوماً جديداً من الأسبوع في الخلية L5 بورقة عمل يناير." sqref="B3"/>
    <dataValidation allowBlank="1" showInputMessage="1" prompt="أدخل ملاحظات شهرية في الخلية أدناه" sqref="D14:H14"/>
    <dataValidation allowBlank="1" showInputMessage="1" prompt="أدخل الملاحظات الشهرية في هذه الخلية" sqref="D15:H15"/>
    <dataValidation allowBlank="1" showInputMessage="1" showErrorMessage="1" prompt="يعد هذا الصف والصفوف 7 و9 و11 و13 و15 خلايا لإدخال الملاحظات اليومية المتعلقة بيوم التقويم الموجود في الخلية أعلاها." sqref="B5"/>
    <dataValidation allowBlank="1" showInputMessage="1" showErrorMessage="1" prompt="يحتوي هذا الصف والصفوف 6 و8 و10 و12 و14 على أيام الأسبوع بالتقويم. إذا كانت هذه الخلية لا تحتوي على الرقم 1، فهو يوم من الشهر السابق. أدخل الملاحظات في الخلية D15." sqref="B4"/>
  </dataValidations>
  <printOptions horizontalCentered="1"/>
  <pageMargins left="0.25" right="0.25" top="0.5" bottom="0.5" header="0.3" footer="0.3"/>
  <pageSetup paperSize="9" scale="84" orientation="landscape" r:id="rId1"/>
  <headerFooter differentFirst="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9" tint="0.59999389629810485"/>
    <pageSetUpPr fitToPage="1"/>
  </sheetPr>
  <dimension ref="A1:I15"/>
  <sheetViews>
    <sheetView showGridLines="0" showRowColHeaders="0" rightToLeft="1" workbookViewId="0"/>
  </sheetViews>
  <sheetFormatPr defaultColWidth="8.75" defaultRowHeight="14.25" x14ac:dyDescent="0.2"/>
  <cols>
    <col min="1" max="1" width="1.625" style="38" customWidth="1"/>
    <col min="2" max="8" width="18.625" style="38" customWidth="1"/>
    <col min="9" max="9" width="1.625" style="36" customWidth="1"/>
    <col min="10" max="10" width="8.625" style="36" customWidth="1"/>
    <col min="11" max="16384" width="8.75" style="36"/>
  </cols>
  <sheetData>
    <row r="1" spans="1:9" ht="9" customHeight="1" x14ac:dyDescent="0.2">
      <c r="A1" s="1"/>
      <c r="B1" s="1"/>
      <c r="C1" s="1"/>
      <c r="D1" s="1"/>
      <c r="E1" s="1"/>
      <c r="F1" s="1"/>
      <c r="G1" s="1"/>
      <c r="H1" s="1"/>
      <c r="I1" s="2" t="s">
        <v>1</v>
      </c>
    </row>
    <row r="2" spans="1:9" ht="96" customHeight="1" x14ac:dyDescent="0.2">
      <c r="A2" s="1"/>
      <c r="B2" s="44" t="str">
        <f>"مايو "&amp;CalendarYear</f>
        <v>مايو 2020</v>
      </c>
      <c r="C2" s="44"/>
      <c r="D2" s="44"/>
      <c r="E2" s="3"/>
      <c r="F2" s="3"/>
      <c r="G2" s="3"/>
      <c r="H2" s="4"/>
      <c r="I2" s="2"/>
    </row>
    <row r="3" spans="1:9" s="9" customFormat="1" ht="24" customHeight="1" x14ac:dyDescent="0.2">
      <c r="A3" s="5"/>
      <c r="B3" s="15" t="str">
        <f>بداية_الأسبوع</f>
        <v>الأحد</v>
      </c>
      <c r="C3" s="16" t="str">
        <f t="shared" ref="C3:H3" si="0">TEXT(C4,"aaaa")</f>
        <v>الإثنين</v>
      </c>
      <c r="D3" s="16" t="str">
        <f t="shared" si="0"/>
        <v>الثلاثاء</v>
      </c>
      <c r="E3" s="16" t="str">
        <f t="shared" si="0"/>
        <v>الأربعاء</v>
      </c>
      <c r="F3" s="16" t="str">
        <f t="shared" si="0"/>
        <v>الخميس</v>
      </c>
      <c r="G3" s="16" t="str">
        <f t="shared" si="0"/>
        <v>الجمعة</v>
      </c>
      <c r="H3" s="17" t="str">
        <f t="shared" si="0"/>
        <v>السبت</v>
      </c>
    </row>
    <row r="4" spans="1:9" s="37" customFormat="1" ht="24" customHeight="1" x14ac:dyDescent="0.2">
      <c r="A4" s="10"/>
      <c r="B4" s="28">
        <f t="array" ref="B4:H4">DaysAndWeeks+DATE(CalendarYear,5,1)-WEEKDAY(DATE(CalendarYear,5,1),(بداية_الأسبوع="الإثنين")+1)+1</f>
        <v>43947</v>
      </c>
      <c r="C4" s="28">
        <v>43948</v>
      </c>
      <c r="D4" s="28">
        <v>43949</v>
      </c>
      <c r="E4" s="28">
        <v>43950</v>
      </c>
      <c r="F4" s="28">
        <v>43951</v>
      </c>
      <c r="G4" s="28">
        <v>43952</v>
      </c>
      <c r="H4" s="28">
        <v>43953</v>
      </c>
      <c r="I4" s="33"/>
    </row>
    <row r="5" spans="1:9" s="35" customFormat="1" ht="56.1" customHeight="1" x14ac:dyDescent="0.2">
      <c r="A5" s="12"/>
      <c r="B5" s="63"/>
      <c r="C5" s="63"/>
      <c r="D5" s="63"/>
      <c r="E5" s="63"/>
      <c r="F5" s="63"/>
      <c r="G5" s="63"/>
      <c r="H5" s="63"/>
      <c r="I5" s="34"/>
    </row>
    <row r="6" spans="1:9" s="37" customFormat="1" ht="24" customHeight="1" x14ac:dyDescent="0.2">
      <c r="A6" s="10"/>
      <c r="B6" s="32">
        <f t="array" ref="B6:H6">DaysAndWeeks+DATE(CalendarYear,5,1)-WEEKDAY(DATE(CalendarYear,5,1),(بداية_الأسبوع="الإثنين")+1)+8</f>
        <v>43954</v>
      </c>
      <c r="C6" s="32">
        <v>43955</v>
      </c>
      <c r="D6" s="32">
        <v>43956</v>
      </c>
      <c r="E6" s="32">
        <v>43957</v>
      </c>
      <c r="F6" s="32">
        <v>43958</v>
      </c>
      <c r="G6" s="32">
        <v>43959</v>
      </c>
      <c r="H6" s="32">
        <v>43960</v>
      </c>
      <c r="I6" s="33"/>
    </row>
    <row r="7" spans="1:9" s="35" customFormat="1" ht="56.1" customHeight="1" x14ac:dyDescent="0.2">
      <c r="A7" s="12"/>
      <c r="B7" s="62"/>
      <c r="C7" s="62"/>
      <c r="D7" s="62"/>
      <c r="E7" s="62"/>
      <c r="F7" s="62"/>
      <c r="G7" s="62"/>
      <c r="H7" s="62"/>
      <c r="I7" s="34"/>
    </row>
    <row r="8" spans="1:9" s="37" customFormat="1" ht="24" customHeight="1" x14ac:dyDescent="0.2">
      <c r="A8" s="10"/>
      <c r="B8" s="28">
        <f t="array" ref="B8:H8">DaysAndWeeks+DATE(CalendarYear,5,1)-WEEKDAY(DATE(CalendarYear,5,1),(بداية_الأسبوع="الإثنين")+1)+15</f>
        <v>43961</v>
      </c>
      <c r="C8" s="28">
        <v>43962</v>
      </c>
      <c r="D8" s="28">
        <v>43963</v>
      </c>
      <c r="E8" s="28">
        <v>43964</v>
      </c>
      <c r="F8" s="28">
        <v>43965</v>
      </c>
      <c r="G8" s="28">
        <v>43966</v>
      </c>
      <c r="H8" s="28">
        <v>43967</v>
      </c>
      <c r="I8" s="33"/>
    </row>
    <row r="9" spans="1:9" s="35" customFormat="1" ht="56.1" customHeight="1" x14ac:dyDescent="0.2">
      <c r="A9" s="12"/>
      <c r="B9" s="63"/>
      <c r="C9" s="63"/>
      <c r="D9" s="63"/>
      <c r="E9" s="63"/>
      <c r="F9" s="63"/>
      <c r="G9" s="63"/>
      <c r="H9" s="63"/>
      <c r="I9" s="34"/>
    </row>
    <row r="10" spans="1:9" s="37" customFormat="1" ht="24" customHeight="1" x14ac:dyDescent="0.2">
      <c r="A10" s="10"/>
      <c r="B10" s="32">
        <f t="array" ref="B10:H10">DaysAndWeeks+DATE(CalendarYear,5,1)-WEEKDAY(DATE(CalendarYear,5,1),(بداية_الأسبوع="الإثنين")+1)+22</f>
        <v>43968</v>
      </c>
      <c r="C10" s="32">
        <v>43969</v>
      </c>
      <c r="D10" s="32">
        <v>43970</v>
      </c>
      <c r="E10" s="32">
        <v>43971</v>
      </c>
      <c r="F10" s="32">
        <v>43972</v>
      </c>
      <c r="G10" s="32">
        <v>43973</v>
      </c>
      <c r="H10" s="32">
        <v>43974</v>
      </c>
      <c r="I10" s="33"/>
    </row>
    <row r="11" spans="1:9" s="35" customFormat="1" ht="56.1" customHeight="1" x14ac:dyDescent="0.2">
      <c r="A11" s="12"/>
      <c r="B11" s="62"/>
      <c r="C11" s="62"/>
      <c r="D11" s="62"/>
      <c r="E11" s="62"/>
      <c r="F11" s="62"/>
      <c r="G11" s="62"/>
      <c r="H11" s="62"/>
      <c r="I11" s="34"/>
    </row>
    <row r="12" spans="1:9" s="37" customFormat="1" ht="24" customHeight="1" x14ac:dyDescent="0.2">
      <c r="A12" s="10"/>
      <c r="B12" s="28">
        <f t="array" ref="B12:H12">DaysAndWeeks+DATE(CalendarYear,5,1)-WEEKDAY(DATE(CalendarYear,5,1),(بداية_الأسبوع="الإثنين")+1)+29</f>
        <v>43975</v>
      </c>
      <c r="C12" s="28">
        <v>43976</v>
      </c>
      <c r="D12" s="28">
        <v>43977</v>
      </c>
      <c r="E12" s="28">
        <v>43978</v>
      </c>
      <c r="F12" s="28">
        <v>43979</v>
      </c>
      <c r="G12" s="28">
        <v>43980</v>
      </c>
      <c r="H12" s="28">
        <v>43981</v>
      </c>
      <c r="I12" s="33"/>
    </row>
    <row r="13" spans="1:9" s="35" customFormat="1" ht="56.1" customHeight="1" x14ac:dyDescent="0.2">
      <c r="A13" s="12"/>
      <c r="B13" s="63"/>
      <c r="C13" s="63"/>
      <c r="D13" s="63"/>
      <c r="E13" s="63"/>
      <c r="F13" s="63"/>
      <c r="G13" s="63"/>
      <c r="H13" s="63"/>
      <c r="I13" s="34"/>
    </row>
    <row r="14" spans="1:9" s="37" customFormat="1" ht="24" customHeight="1" x14ac:dyDescent="0.2">
      <c r="A14" s="10"/>
      <c r="B14" s="32">
        <f t="array" ref="B14:C14">DaysAndWeeks+DATE(CalendarYear,5,1)-WEEKDAY(DATE(CalendarYear,5,1),(بداية_الأسبوع="الإثنين")+1)+36</f>
        <v>43982</v>
      </c>
      <c r="C14" s="32">
        <v>43983</v>
      </c>
      <c r="D14" s="45" t="s">
        <v>0</v>
      </c>
      <c r="E14" s="46"/>
      <c r="F14" s="46"/>
      <c r="G14" s="46"/>
      <c r="H14" s="47"/>
      <c r="I14" s="33"/>
    </row>
    <row r="15" spans="1:9" s="35" customFormat="1" ht="56.1" customHeight="1" x14ac:dyDescent="0.2">
      <c r="A15" s="14"/>
      <c r="B15" s="62"/>
      <c r="C15" s="62"/>
      <c r="D15" s="73"/>
      <c r="E15" s="74"/>
      <c r="F15" s="74"/>
      <c r="G15" s="74"/>
      <c r="H15" s="75"/>
    </row>
  </sheetData>
  <mergeCells count="3">
    <mergeCell ref="B2:D2"/>
    <mergeCell ref="D14:H14"/>
    <mergeCell ref="D15:H15"/>
  </mergeCells>
  <conditionalFormatting sqref="B12:H12 B14:C14">
    <cfRule type="expression" dxfId="15" priority="2">
      <formula>AND(DAY(B12)&gt;=1,DAY(B12)&lt;=15)</formula>
    </cfRule>
  </conditionalFormatting>
  <conditionalFormatting sqref="B4:G4">
    <cfRule type="expression" dxfId="14" priority="1">
      <formula>DAY(B4)&gt;8</formula>
    </cfRule>
  </conditionalFormatting>
  <dataValidations count="8">
    <dataValidation allowBlank="1" showInputMessage="1" showErrorMessage="1" prompt="تحديد يوم من أيام الأسبوع تلقائياً" sqref="C3:H3"/>
    <dataValidation allowBlank="1" showInputMessage="1" showErrorMessage="1" prompt="يتم تحديث السنة في هذه الخلية تلقائياً استناداً إلى السنة التي تم إدخالها في ورقة عمل يناير. يتضمن التقويم أدناه تواريخ للشهر السابق والتالي مع تظليل الخط بلون أفتح." sqref="B2:D2"/>
    <dataValidation allowBlank="1" showInputMessage="1" showErrorMessage="1" prompt="تقويم شهر مايو" sqref="A1"/>
    <dataValidation allowBlank="1" showInputMessage="1" showErrorMessage="1" prompt="يحتوي هذا الصف والصفوف 6 و8 و10 و12 و14 على أيام الأسبوع بالتقويم. إذا كانت هذه الخلية لا تحتوي على الرقم 1، فهو يوم من الشهر السابق. أدخل الملاحظات في الخلية D15." sqref="B4"/>
    <dataValidation allowBlank="1" showInputMessage="1" showErrorMessage="1" prompt="يعد هذا الصف والصفوف 7 و9 و11 و13 و15 خلايا لإدخال الملاحظات اليومية المتعلقة بيوم التقويم الموجود في الخلية أعلاها." sqref="B5"/>
    <dataValidation allowBlank="1" showInputMessage="1" prompt="أدخل الملاحظات الشهرية في هذه الخلية" sqref="D15:H15"/>
    <dataValidation allowBlank="1" showInputMessage="1" prompt="أدخل ملاحظات شهرية في الخلية أدناه" sqref="D14:H14"/>
    <dataValidation allowBlank="1" showInputMessage="1" showErrorMessage="1" prompt="يحتوي هذا الصف على أسماء أيام الأسبوع لهذا التقويم. تحتوي هذه الخلية على يوم بداية الأسبوع. لتغيير يوم بداية الأسبوع، حدد يوماً جديداً من الأسبوع في الخلية L5 بورقة عمل يناير." sqref="B3"/>
  </dataValidations>
  <printOptions horizontalCentered="1"/>
  <pageMargins left="0.25" right="0.25" top="0.5" bottom="0.5" header="0.3" footer="0.3"/>
  <pageSetup paperSize="9" scale="84" orientation="landscape" r:id="rId1"/>
  <headerFooter differentFirst="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7" tint="0.59999389629810485"/>
    <pageSetUpPr fitToPage="1"/>
  </sheetPr>
  <dimension ref="A1:I15"/>
  <sheetViews>
    <sheetView showGridLines="0" showRowColHeaders="0" rightToLeft="1" zoomScaleNormal="100" workbookViewId="0"/>
  </sheetViews>
  <sheetFormatPr defaultColWidth="8.75" defaultRowHeight="14.25" x14ac:dyDescent="0.2"/>
  <cols>
    <col min="1" max="1" width="1.625" style="38" customWidth="1"/>
    <col min="2" max="8" width="18.625" style="38" customWidth="1"/>
    <col min="9" max="9" width="1.625" style="36" customWidth="1"/>
    <col min="10" max="10" width="8.625" style="36" customWidth="1"/>
    <col min="11" max="16384" width="8.75" style="36"/>
  </cols>
  <sheetData>
    <row r="1" spans="1:9" ht="9" customHeight="1" x14ac:dyDescent="0.2">
      <c r="A1" s="1"/>
      <c r="B1" s="1"/>
      <c r="C1" s="1"/>
      <c r="D1" s="1"/>
      <c r="E1" s="1"/>
      <c r="F1" s="1"/>
      <c r="G1" s="1"/>
      <c r="H1" s="1"/>
      <c r="I1" s="2" t="s">
        <v>1</v>
      </c>
    </row>
    <row r="2" spans="1:9" ht="96" customHeight="1" x14ac:dyDescent="0.2">
      <c r="A2" s="1"/>
      <c r="B2" s="48" t="str">
        <f>"يونيو "&amp;CalendarYear</f>
        <v>يونيو 2020</v>
      </c>
      <c r="C2" s="48"/>
      <c r="D2" s="48"/>
      <c r="E2" s="3"/>
      <c r="F2" s="3"/>
      <c r="G2" s="3"/>
      <c r="H2" s="4"/>
      <c r="I2" s="2"/>
    </row>
    <row r="3" spans="1:9" s="9" customFormat="1" ht="24" customHeight="1" x14ac:dyDescent="0.2">
      <c r="A3" s="5"/>
      <c r="B3" s="18" t="str">
        <f>بداية_الأسبوع</f>
        <v>الأحد</v>
      </c>
      <c r="C3" s="19" t="str">
        <f t="shared" ref="C3:H3" si="0">TEXT(C4,"aaaa")</f>
        <v>الإثنين</v>
      </c>
      <c r="D3" s="19" t="str">
        <f t="shared" si="0"/>
        <v>الثلاثاء</v>
      </c>
      <c r="E3" s="19" t="str">
        <f t="shared" si="0"/>
        <v>الأربعاء</v>
      </c>
      <c r="F3" s="19" t="str">
        <f t="shared" si="0"/>
        <v>الخميس</v>
      </c>
      <c r="G3" s="19" t="str">
        <f t="shared" si="0"/>
        <v>الجمعة</v>
      </c>
      <c r="H3" s="20" t="str">
        <f t="shared" si="0"/>
        <v>السبت</v>
      </c>
    </row>
    <row r="4" spans="1:9" s="37" customFormat="1" ht="24" customHeight="1" x14ac:dyDescent="0.2">
      <c r="A4" s="10"/>
      <c r="B4" s="27">
        <f t="array" ref="B4:H4">DaysAndWeeks+DATE(CalendarYear,6,1)-WEEKDAY(DATE(CalendarYear,6,1),(بداية_الأسبوع="الإثنين")+1)+1</f>
        <v>43982</v>
      </c>
      <c r="C4" s="27">
        <v>43983</v>
      </c>
      <c r="D4" s="27">
        <v>43984</v>
      </c>
      <c r="E4" s="27">
        <v>43985</v>
      </c>
      <c r="F4" s="27">
        <v>43986</v>
      </c>
      <c r="G4" s="27">
        <v>43987</v>
      </c>
      <c r="H4" s="27">
        <v>43988</v>
      </c>
      <c r="I4" s="33"/>
    </row>
    <row r="5" spans="1:9" s="35" customFormat="1" ht="56.1" customHeight="1" x14ac:dyDescent="0.2">
      <c r="A5" s="12"/>
      <c r="B5" s="61"/>
      <c r="C5" s="61"/>
      <c r="D5" s="61"/>
      <c r="E5" s="61"/>
      <c r="F5" s="61"/>
      <c r="G5" s="61"/>
      <c r="H5" s="61"/>
      <c r="I5" s="34"/>
    </row>
    <row r="6" spans="1:9" s="37" customFormat="1" ht="24" customHeight="1" x14ac:dyDescent="0.2">
      <c r="A6" s="10"/>
      <c r="B6" s="31">
        <f t="array" ref="B6:H6">DaysAndWeeks+DATE(CalendarYear,6,1)-WEEKDAY(DATE(CalendarYear,6,1),(بداية_الأسبوع="الإثنين")+1)+8</f>
        <v>43989</v>
      </c>
      <c r="C6" s="31">
        <v>43990</v>
      </c>
      <c r="D6" s="31">
        <v>43991</v>
      </c>
      <c r="E6" s="31">
        <v>43992</v>
      </c>
      <c r="F6" s="31">
        <v>43993</v>
      </c>
      <c r="G6" s="31">
        <v>43994</v>
      </c>
      <c r="H6" s="31">
        <v>43995</v>
      </c>
      <c r="I6" s="33"/>
    </row>
    <row r="7" spans="1:9" s="35" customFormat="1" ht="56.1" customHeight="1" x14ac:dyDescent="0.2">
      <c r="A7" s="12"/>
      <c r="B7" s="60"/>
      <c r="C7" s="60"/>
      <c r="D7" s="60"/>
      <c r="E7" s="60"/>
      <c r="F7" s="60"/>
      <c r="G7" s="60"/>
      <c r="H7" s="60"/>
      <c r="I7" s="34"/>
    </row>
    <row r="8" spans="1:9" s="37" customFormat="1" ht="24" customHeight="1" x14ac:dyDescent="0.2">
      <c r="A8" s="10"/>
      <c r="B8" s="27">
        <f t="array" ref="B8:H8">DaysAndWeeks+DATE(CalendarYear,6,1)-WEEKDAY(DATE(CalendarYear,6,1),(بداية_الأسبوع="الإثنين")+1)+15</f>
        <v>43996</v>
      </c>
      <c r="C8" s="27">
        <v>43997</v>
      </c>
      <c r="D8" s="27">
        <v>43998</v>
      </c>
      <c r="E8" s="27">
        <v>43999</v>
      </c>
      <c r="F8" s="27">
        <v>44000</v>
      </c>
      <c r="G8" s="27">
        <v>44001</v>
      </c>
      <c r="H8" s="27">
        <v>44002</v>
      </c>
      <c r="I8" s="33"/>
    </row>
    <row r="9" spans="1:9" s="35" customFormat="1" ht="56.1" customHeight="1" x14ac:dyDescent="0.2">
      <c r="A9" s="12"/>
      <c r="B9" s="61"/>
      <c r="C9" s="61"/>
      <c r="D9" s="61"/>
      <c r="E9" s="61"/>
      <c r="F9" s="61"/>
      <c r="G9" s="61"/>
      <c r="H9" s="61"/>
      <c r="I9" s="34"/>
    </row>
    <row r="10" spans="1:9" s="37" customFormat="1" ht="24" customHeight="1" x14ac:dyDescent="0.2">
      <c r="A10" s="10"/>
      <c r="B10" s="31">
        <f t="array" ref="B10:H10">DaysAndWeeks+DATE(CalendarYear,6,1)-WEEKDAY(DATE(CalendarYear,6,1),(بداية_الأسبوع="الإثنين")+1)+22</f>
        <v>44003</v>
      </c>
      <c r="C10" s="31">
        <v>44004</v>
      </c>
      <c r="D10" s="31">
        <v>44005</v>
      </c>
      <c r="E10" s="31">
        <v>44006</v>
      </c>
      <c r="F10" s="31">
        <v>44007</v>
      </c>
      <c r="G10" s="31">
        <v>44008</v>
      </c>
      <c r="H10" s="31">
        <v>44009</v>
      </c>
      <c r="I10" s="33"/>
    </row>
    <row r="11" spans="1:9" s="35" customFormat="1" ht="56.1" customHeight="1" x14ac:dyDescent="0.2">
      <c r="A11" s="12"/>
      <c r="B11" s="60"/>
      <c r="C11" s="60"/>
      <c r="D11" s="60"/>
      <c r="E11" s="60"/>
      <c r="F11" s="60"/>
      <c r="G11" s="60"/>
      <c r="H11" s="60"/>
      <c r="I11" s="34"/>
    </row>
    <row r="12" spans="1:9" s="37" customFormat="1" ht="24" customHeight="1" x14ac:dyDescent="0.2">
      <c r="A12" s="10"/>
      <c r="B12" s="27">
        <f t="array" ref="B12:H12">DaysAndWeeks+DATE(CalendarYear,6,1)-WEEKDAY(DATE(CalendarYear,6,1),(بداية_الأسبوع="الإثنين")+1)+29</f>
        <v>44010</v>
      </c>
      <c r="C12" s="27">
        <v>44011</v>
      </c>
      <c r="D12" s="27">
        <v>44012</v>
      </c>
      <c r="E12" s="27">
        <v>44013</v>
      </c>
      <c r="F12" s="27">
        <v>44014</v>
      </c>
      <c r="G12" s="27">
        <v>44015</v>
      </c>
      <c r="H12" s="27">
        <v>44016</v>
      </c>
      <c r="I12" s="33"/>
    </row>
    <row r="13" spans="1:9" s="35" customFormat="1" ht="56.1" customHeight="1" x14ac:dyDescent="0.2">
      <c r="A13" s="12"/>
      <c r="B13" s="61"/>
      <c r="C13" s="61"/>
      <c r="D13" s="61"/>
      <c r="E13" s="61"/>
      <c r="F13" s="61"/>
      <c r="G13" s="61"/>
      <c r="H13" s="61"/>
      <c r="I13" s="34"/>
    </row>
    <row r="14" spans="1:9" s="37" customFormat="1" ht="24" customHeight="1" x14ac:dyDescent="0.2">
      <c r="A14" s="10"/>
      <c r="B14" s="31">
        <f t="array" ref="B14:C14">DaysAndWeeks+DATE(CalendarYear,6,1)-WEEKDAY(DATE(CalendarYear,6,1),(بداية_الأسبوع="الإثنين")+1)+36</f>
        <v>44017</v>
      </c>
      <c r="C14" s="31">
        <v>44018</v>
      </c>
      <c r="D14" s="49" t="s">
        <v>0</v>
      </c>
      <c r="E14" s="50"/>
      <c r="F14" s="50"/>
      <c r="G14" s="50"/>
      <c r="H14" s="51"/>
      <c r="I14" s="33"/>
    </row>
    <row r="15" spans="1:9" s="35" customFormat="1" ht="56.1" customHeight="1" x14ac:dyDescent="0.2">
      <c r="A15" s="14"/>
      <c r="B15" s="60"/>
      <c r="C15" s="60"/>
      <c r="D15" s="70"/>
      <c r="E15" s="71"/>
      <c r="F15" s="71"/>
      <c r="G15" s="71"/>
      <c r="H15" s="72"/>
    </row>
  </sheetData>
  <mergeCells count="3">
    <mergeCell ref="B2:D2"/>
    <mergeCell ref="D14:H14"/>
    <mergeCell ref="D15:H15"/>
  </mergeCells>
  <conditionalFormatting sqref="B12:H12 B14:C14">
    <cfRule type="expression" dxfId="13" priority="2">
      <formula>AND(DAY(B12)&gt;=1,DAY(B12)&lt;=15)</formula>
    </cfRule>
  </conditionalFormatting>
  <conditionalFormatting sqref="B4:G4">
    <cfRule type="expression" dxfId="12" priority="1">
      <formula>DAY(B4)&gt;8</formula>
    </cfRule>
  </conditionalFormatting>
  <dataValidations count="8">
    <dataValidation allowBlank="1" showInputMessage="1" showErrorMessage="1" prompt="تحديد يوم من أيام الأسبوع تلقائياً" sqref="C3:H3"/>
    <dataValidation allowBlank="1" showInputMessage="1" showErrorMessage="1" prompt="تقويم شهر يونيو" sqref="A1"/>
    <dataValidation allowBlank="1" showInputMessage="1" showErrorMessage="1" prompt="يتم تحديث السنة في هذه الخلية تلقائياً استناداً إلى السنة التي تم إدخالها في ورقة عمل يناير. يتضمن التقويم أدناه تواريخ للشهر السابق والتالي مع تظليل الخط بلون أفتح." sqref="B2:D2"/>
    <dataValidation allowBlank="1" showInputMessage="1" showErrorMessage="1" prompt="يحتوي هذا الصف على أسماء أيام الأسبوع لهذا التقويم. تحتوي هذه الخلية على يوم بداية الأسبوع. لتغيير يوم بداية الأسبوع، حدد يوماً جديداً من الأسبوع في الخلية L5 بورقة عمل يناير." sqref="B3"/>
    <dataValidation allowBlank="1" showInputMessage="1" prompt="أدخل ملاحظات شهرية في الخلية أدناه" sqref="D14:H14"/>
    <dataValidation allowBlank="1" showInputMessage="1" prompt="أدخل الملاحظات الشهرية في هذه الخلية" sqref="D15:H15"/>
    <dataValidation allowBlank="1" showInputMessage="1" showErrorMessage="1" prompt="يعد هذا الصف والصفوف 7 و9 و11 و13 و15 خلايا لإدخال الملاحظات اليومية المتعلقة بيوم التقويم الموجود في الخلية أعلاها." sqref="B5"/>
    <dataValidation allowBlank="1" showInputMessage="1" showErrorMessage="1" prompt="يحتوي هذا الصف والصفوف 6 و8 و10 و12 و14 على أيام الأسبوع بالتقويم. إذا كانت هذه الخلية لا تحتوي على الرقم 1، فهو يوم من الشهر السابق. أدخل الملاحظات في الخلية D15." sqref="B4"/>
  </dataValidations>
  <printOptions horizontalCentered="1"/>
  <pageMargins left="0.25" right="0.25" top="0.5" bottom="0.5" header="0.3" footer="0.3"/>
  <pageSetup paperSize="9" scale="84" orientation="landscape" r:id="rId1"/>
  <headerFooter differentFirst="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7" tint="0.59999389629810485"/>
    <pageSetUpPr fitToPage="1"/>
  </sheetPr>
  <dimension ref="A1:I15"/>
  <sheetViews>
    <sheetView showGridLines="0" showRowColHeaders="0" rightToLeft="1" zoomScaleNormal="100" workbookViewId="0"/>
  </sheetViews>
  <sheetFormatPr defaultColWidth="8.75" defaultRowHeight="14.25" x14ac:dyDescent="0.2"/>
  <cols>
    <col min="1" max="1" width="1.625" style="38" customWidth="1"/>
    <col min="2" max="8" width="18.625" style="38" customWidth="1"/>
    <col min="9" max="9" width="1.625" style="36" customWidth="1"/>
    <col min="10" max="10" width="8.625" style="36" customWidth="1"/>
    <col min="11" max="16384" width="8.75" style="36"/>
  </cols>
  <sheetData>
    <row r="1" spans="1:9" ht="9" customHeight="1" x14ac:dyDescent="0.2">
      <c r="A1" s="1"/>
      <c r="B1" s="1"/>
      <c r="C1" s="1"/>
      <c r="D1" s="1"/>
      <c r="E1" s="1"/>
      <c r="F1" s="1"/>
      <c r="G1" s="1"/>
      <c r="H1" s="1"/>
      <c r="I1" s="2" t="s">
        <v>1</v>
      </c>
    </row>
    <row r="2" spans="1:9" ht="96" customHeight="1" x14ac:dyDescent="0.2">
      <c r="A2" s="1"/>
      <c r="B2" s="48" t="str">
        <f>"يوليو "&amp;CalendarYear</f>
        <v>يوليو 2020</v>
      </c>
      <c r="C2" s="48"/>
      <c r="D2" s="48"/>
      <c r="E2" s="3"/>
      <c r="F2" s="3"/>
      <c r="G2" s="3"/>
      <c r="H2" s="4"/>
      <c r="I2" s="2"/>
    </row>
    <row r="3" spans="1:9" s="9" customFormat="1" ht="24" customHeight="1" x14ac:dyDescent="0.2">
      <c r="A3" s="5"/>
      <c r="B3" s="18" t="str">
        <f>بداية_الأسبوع</f>
        <v>الأحد</v>
      </c>
      <c r="C3" s="19" t="str">
        <f t="shared" ref="C3:H3" si="0">TEXT(C4,"aaaa")</f>
        <v>الإثنين</v>
      </c>
      <c r="D3" s="19" t="str">
        <f t="shared" si="0"/>
        <v>الثلاثاء</v>
      </c>
      <c r="E3" s="19" t="str">
        <f t="shared" si="0"/>
        <v>الأربعاء</v>
      </c>
      <c r="F3" s="19" t="str">
        <f t="shared" si="0"/>
        <v>الخميس</v>
      </c>
      <c r="G3" s="19" t="str">
        <f t="shared" si="0"/>
        <v>الجمعة</v>
      </c>
      <c r="H3" s="20" t="str">
        <f t="shared" si="0"/>
        <v>السبت</v>
      </c>
    </row>
    <row r="4" spans="1:9" s="37" customFormat="1" ht="24" customHeight="1" x14ac:dyDescent="0.2">
      <c r="A4" s="10"/>
      <c r="B4" s="27">
        <f t="array" ref="B4:H4">DaysAndWeeks+DATE(CalendarYear,7,1)-WEEKDAY(DATE(CalendarYear,7,1),(بداية_الأسبوع="الإثنين")+1)+1</f>
        <v>44010</v>
      </c>
      <c r="C4" s="27">
        <v>44011</v>
      </c>
      <c r="D4" s="27">
        <v>44012</v>
      </c>
      <c r="E4" s="27">
        <v>44013</v>
      </c>
      <c r="F4" s="27">
        <v>44014</v>
      </c>
      <c r="G4" s="27">
        <v>44015</v>
      </c>
      <c r="H4" s="27">
        <v>44016</v>
      </c>
      <c r="I4" s="33"/>
    </row>
    <row r="5" spans="1:9" s="35" customFormat="1" ht="56.1" customHeight="1" x14ac:dyDescent="0.2">
      <c r="A5" s="12"/>
      <c r="B5" s="61"/>
      <c r="C5" s="61"/>
      <c r="D5" s="61"/>
      <c r="E5" s="61"/>
      <c r="F5" s="61"/>
      <c r="G5" s="61"/>
      <c r="H5" s="61"/>
      <c r="I5" s="34"/>
    </row>
    <row r="6" spans="1:9" s="37" customFormat="1" ht="24" customHeight="1" x14ac:dyDescent="0.2">
      <c r="A6" s="10"/>
      <c r="B6" s="31">
        <f t="array" ref="B6:H6">DaysAndWeeks+DATE(CalendarYear,7,1)-WEEKDAY(DATE(CalendarYear,7,1),(بداية_الأسبوع="الإثنين")+1)+8</f>
        <v>44017</v>
      </c>
      <c r="C6" s="31">
        <v>44018</v>
      </c>
      <c r="D6" s="31">
        <v>44019</v>
      </c>
      <c r="E6" s="31">
        <v>44020</v>
      </c>
      <c r="F6" s="31">
        <v>44021</v>
      </c>
      <c r="G6" s="31">
        <v>44022</v>
      </c>
      <c r="H6" s="31">
        <v>44023</v>
      </c>
      <c r="I6" s="33"/>
    </row>
    <row r="7" spans="1:9" s="35" customFormat="1" ht="56.1" customHeight="1" x14ac:dyDescent="0.2">
      <c r="A7" s="12"/>
      <c r="B7" s="60"/>
      <c r="C7" s="60"/>
      <c r="D7" s="60"/>
      <c r="E7" s="60"/>
      <c r="F7" s="60"/>
      <c r="G7" s="60"/>
      <c r="H7" s="60"/>
      <c r="I7" s="34"/>
    </row>
    <row r="8" spans="1:9" s="37" customFormat="1" ht="24" customHeight="1" x14ac:dyDescent="0.2">
      <c r="A8" s="10"/>
      <c r="B8" s="27">
        <f t="array" ref="B8:H8">DaysAndWeeks+DATE(CalendarYear,7,1)-WEEKDAY(DATE(CalendarYear,7,1),(بداية_الأسبوع="الإثنين")+1)+15</f>
        <v>44024</v>
      </c>
      <c r="C8" s="27">
        <v>44025</v>
      </c>
      <c r="D8" s="27">
        <v>44026</v>
      </c>
      <c r="E8" s="27">
        <v>44027</v>
      </c>
      <c r="F8" s="27">
        <v>44028</v>
      </c>
      <c r="G8" s="27">
        <v>44029</v>
      </c>
      <c r="H8" s="27">
        <v>44030</v>
      </c>
      <c r="I8" s="33"/>
    </row>
    <row r="9" spans="1:9" s="35" customFormat="1" ht="56.1" customHeight="1" x14ac:dyDescent="0.2">
      <c r="A9" s="12"/>
      <c r="B9" s="61"/>
      <c r="C9" s="61"/>
      <c r="D9" s="61"/>
      <c r="E9" s="61"/>
      <c r="F9" s="61"/>
      <c r="G9" s="61"/>
      <c r="H9" s="61"/>
      <c r="I9" s="34"/>
    </row>
    <row r="10" spans="1:9" s="37" customFormat="1" ht="24" customHeight="1" x14ac:dyDescent="0.2">
      <c r="A10" s="10"/>
      <c r="B10" s="31">
        <f t="array" ref="B10:H10">DaysAndWeeks+DATE(CalendarYear,7,1)-WEEKDAY(DATE(CalendarYear,7,1),(بداية_الأسبوع="الإثنين")+1)+22</f>
        <v>44031</v>
      </c>
      <c r="C10" s="31">
        <v>44032</v>
      </c>
      <c r="D10" s="31">
        <v>44033</v>
      </c>
      <c r="E10" s="31">
        <v>44034</v>
      </c>
      <c r="F10" s="31">
        <v>44035</v>
      </c>
      <c r="G10" s="31">
        <v>44036</v>
      </c>
      <c r="H10" s="31">
        <v>44037</v>
      </c>
      <c r="I10" s="33"/>
    </row>
    <row r="11" spans="1:9" s="35" customFormat="1" ht="56.1" customHeight="1" x14ac:dyDescent="0.2">
      <c r="A11" s="12"/>
      <c r="B11" s="60"/>
      <c r="C11" s="60"/>
      <c r="D11" s="60"/>
      <c r="E11" s="60"/>
      <c r="F11" s="60"/>
      <c r="G11" s="60"/>
      <c r="H11" s="60"/>
      <c r="I11" s="34"/>
    </row>
    <row r="12" spans="1:9" s="37" customFormat="1" ht="24" customHeight="1" x14ac:dyDescent="0.2">
      <c r="A12" s="10"/>
      <c r="B12" s="27">
        <f t="array" ref="B12:H12">DaysAndWeeks+DATE(CalendarYear,7,1)-WEEKDAY(DATE(CalendarYear,7,1),(بداية_الأسبوع="الإثنين")+1)+29</f>
        <v>44038</v>
      </c>
      <c r="C12" s="27">
        <v>44039</v>
      </c>
      <c r="D12" s="27">
        <v>44040</v>
      </c>
      <c r="E12" s="27">
        <v>44041</v>
      </c>
      <c r="F12" s="27">
        <v>44042</v>
      </c>
      <c r="G12" s="27">
        <v>44043</v>
      </c>
      <c r="H12" s="27">
        <v>44044</v>
      </c>
      <c r="I12" s="33"/>
    </row>
    <row r="13" spans="1:9" s="35" customFormat="1" ht="56.1" customHeight="1" x14ac:dyDescent="0.2">
      <c r="A13" s="12"/>
      <c r="B13" s="61"/>
      <c r="C13" s="61"/>
      <c r="D13" s="61"/>
      <c r="E13" s="61"/>
      <c r="F13" s="61"/>
      <c r="G13" s="61"/>
      <c r="H13" s="61"/>
      <c r="I13" s="34"/>
    </row>
    <row r="14" spans="1:9" s="37" customFormat="1" ht="24" customHeight="1" x14ac:dyDescent="0.2">
      <c r="A14" s="10"/>
      <c r="B14" s="31">
        <f t="array" ref="B14:C14">DaysAndWeeks+DATE(CalendarYear,7,1)-WEEKDAY(DATE(CalendarYear,7,1),(بداية_الأسبوع="الإثنين")+1)+36</f>
        <v>44045</v>
      </c>
      <c r="C14" s="31">
        <v>44046</v>
      </c>
      <c r="D14" s="49" t="s">
        <v>0</v>
      </c>
      <c r="E14" s="50"/>
      <c r="F14" s="50"/>
      <c r="G14" s="50"/>
      <c r="H14" s="51"/>
      <c r="I14" s="33"/>
    </row>
    <row r="15" spans="1:9" s="35" customFormat="1" ht="56.1" customHeight="1" x14ac:dyDescent="0.2">
      <c r="A15" s="14"/>
      <c r="B15" s="60"/>
      <c r="C15" s="60"/>
      <c r="D15" s="70"/>
      <c r="E15" s="71"/>
      <c r="F15" s="71"/>
      <c r="G15" s="71"/>
      <c r="H15" s="72"/>
    </row>
  </sheetData>
  <mergeCells count="3">
    <mergeCell ref="B2:D2"/>
    <mergeCell ref="D14:H14"/>
    <mergeCell ref="D15:H15"/>
  </mergeCells>
  <conditionalFormatting sqref="B12:H12 B14:C14">
    <cfRule type="expression" dxfId="11" priority="2">
      <formula>AND(DAY(B12)&gt;=1,DAY(B12)&lt;=15)</formula>
    </cfRule>
  </conditionalFormatting>
  <conditionalFormatting sqref="B4:G4">
    <cfRule type="expression" dxfId="10" priority="1">
      <formula>DAY(B4)&gt;8</formula>
    </cfRule>
  </conditionalFormatting>
  <dataValidations count="8">
    <dataValidation allowBlank="1" showInputMessage="1" showErrorMessage="1" prompt="تحديد يوم من أيام الأسبوع تلقائياً" sqref="C3:H3"/>
    <dataValidation allowBlank="1" showInputMessage="1" showErrorMessage="1" prompt="تقويم شهر يوليو" sqref="A1"/>
    <dataValidation allowBlank="1" showInputMessage="1" showErrorMessage="1" prompt="يتم تحديث السنة في هذه الخلية تلقائياً استناداً إلى السنة التي تم إدخالها في ورقة عمل يناير. يتضمن التقويم أدناه تواريخ للشهر السابق والتالي مع تظليل الخط بلون أفتح." sqref="B2:D2"/>
    <dataValidation allowBlank="1" showInputMessage="1" showErrorMessage="1" prompt="يحتوي هذا الصف والصفوف 6 و8 و10 و12 و14 على أيام الأسبوع بالتقويم. إذا كانت هذه الخلية لا تحتوي على الرقم 1، فهو يوم من الشهر السابق. أدخل الملاحظات في الخلية D15." sqref="B4"/>
    <dataValidation allowBlank="1" showInputMessage="1" showErrorMessage="1" prompt="يعد هذا الصف والصفوف 7 و9 و11 و13 و15 خلايا لإدخال الملاحظات اليومية المتعلقة بيوم التقويم الموجود في الخلية أعلاها." sqref="B5"/>
    <dataValidation allowBlank="1" showInputMessage="1" prompt="أدخل الملاحظات الشهرية في هذه الخلية" sqref="D15:H15"/>
    <dataValidation allowBlank="1" showInputMessage="1" prompt="أدخل ملاحظات شهرية في الخلية أدناه" sqref="D14:H14"/>
    <dataValidation allowBlank="1" showInputMessage="1" showErrorMessage="1" prompt="يحتوي هذا الصف على أسماء أيام الأسبوع لهذا التقويم. تحتوي هذه الخلية على يوم بداية الأسبوع. لتغيير يوم بداية الأسبوع، حدد يوماً جديداً من الأسبوع في الخلية L5 بورقة عمل يناير." sqref="B3"/>
  </dataValidations>
  <printOptions horizontalCentered="1"/>
  <pageMargins left="0.25" right="0.25" top="0.5" bottom="0.5" header="0.3" footer="0.3"/>
  <pageSetup paperSize="9" scale="84" orientation="landscape" r:id="rId1"/>
  <headerFooter differentFirst="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7" tint="0.59999389629810485"/>
    <pageSetUpPr fitToPage="1"/>
  </sheetPr>
  <dimension ref="A1:I15"/>
  <sheetViews>
    <sheetView showGridLines="0" showRowColHeaders="0" rightToLeft="1" workbookViewId="0"/>
  </sheetViews>
  <sheetFormatPr defaultColWidth="8.75" defaultRowHeight="14.25" x14ac:dyDescent="0.2"/>
  <cols>
    <col min="1" max="1" width="1.625" style="38" customWidth="1"/>
    <col min="2" max="8" width="18.625" style="38" customWidth="1"/>
    <col min="9" max="9" width="1.625" style="36" customWidth="1"/>
    <col min="10" max="10" width="8.625" style="36" customWidth="1"/>
    <col min="11" max="16384" width="8.75" style="36"/>
  </cols>
  <sheetData>
    <row r="1" spans="1:9" ht="9" customHeight="1" x14ac:dyDescent="0.2">
      <c r="A1" s="1"/>
      <c r="B1" s="1"/>
      <c r="C1" s="1"/>
      <c r="D1" s="1"/>
      <c r="E1" s="1"/>
      <c r="F1" s="1"/>
      <c r="G1" s="1"/>
      <c r="H1" s="1"/>
      <c r="I1" s="2" t="s">
        <v>1</v>
      </c>
    </row>
    <row r="2" spans="1:9" ht="96" customHeight="1" x14ac:dyDescent="0.2">
      <c r="A2" s="1"/>
      <c r="B2" s="48" t="str">
        <f>"أغسطس "&amp;CalendarYear</f>
        <v>أغسطس 2020</v>
      </c>
      <c r="C2" s="48"/>
      <c r="D2" s="48"/>
      <c r="E2" s="3"/>
      <c r="F2" s="3"/>
      <c r="G2" s="3"/>
      <c r="H2" s="4"/>
      <c r="I2" s="2"/>
    </row>
    <row r="3" spans="1:9" s="9" customFormat="1" ht="24" customHeight="1" x14ac:dyDescent="0.2">
      <c r="A3" s="5"/>
      <c r="B3" s="18" t="str">
        <f>بداية_الأسبوع</f>
        <v>الأحد</v>
      </c>
      <c r="C3" s="19" t="str">
        <f t="shared" ref="C3:H3" si="0">TEXT(C4,"aaaa")</f>
        <v>الإثنين</v>
      </c>
      <c r="D3" s="19" t="str">
        <f t="shared" si="0"/>
        <v>الثلاثاء</v>
      </c>
      <c r="E3" s="19" t="str">
        <f t="shared" si="0"/>
        <v>الأربعاء</v>
      </c>
      <c r="F3" s="19" t="str">
        <f t="shared" si="0"/>
        <v>الخميس</v>
      </c>
      <c r="G3" s="19" t="str">
        <f t="shared" si="0"/>
        <v>الجمعة</v>
      </c>
      <c r="H3" s="20" t="str">
        <f t="shared" si="0"/>
        <v>السبت</v>
      </c>
    </row>
    <row r="4" spans="1:9" s="37" customFormat="1" ht="24" customHeight="1" x14ac:dyDescent="0.2">
      <c r="A4" s="10"/>
      <c r="B4" s="27">
        <f t="array" ref="B4:H4">DaysAndWeeks+DATE(CalendarYear,8,1)-WEEKDAY(DATE(CalendarYear,8,1),(بداية_الأسبوع="الإثنين")+1)+1</f>
        <v>44038</v>
      </c>
      <c r="C4" s="27">
        <v>44039</v>
      </c>
      <c r="D4" s="27">
        <v>44040</v>
      </c>
      <c r="E4" s="27">
        <v>44041</v>
      </c>
      <c r="F4" s="27">
        <v>44042</v>
      </c>
      <c r="G4" s="27">
        <v>44043</v>
      </c>
      <c r="H4" s="27">
        <v>44044</v>
      </c>
      <c r="I4" s="33"/>
    </row>
    <row r="5" spans="1:9" s="35" customFormat="1" ht="56.1" customHeight="1" x14ac:dyDescent="0.2">
      <c r="A5" s="12"/>
      <c r="B5" s="61"/>
      <c r="C5" s="61"/>
      <c r="D5" s="61"/>
      <c r="E5" s="61"/>
      <c r="F5" s="61"/>
      <c r="G5" s="61"/>
      <c r="H5" s="61"/>
      <c r="I5" s="34"/>
    </row>
    <row r="6" spans="1:9" s="37" customFormat="1" ht="24" customHeight="1" x14ac:dyDescent="0.2">
      <c r="A6" s="10"/>
      <c r="B6" s="31">
        <f t="array" ref="B6:H6">DaysAndWeeks+DATE(CalendarYear,8,1)-WEEKDAY(DATE(CalendarYear,8,1),(بداية_الأسبوع="الإثنين")+1)+8</f>
        <v>44045</v>
      </c>
      <c r="C6" s="31">
        <v>44046</v>
      </c>
      <c r="D6" s="31">
        <v>44047</v>
      </c>
      <c r="E6" s="31">
        <v>44048</v>
      </c>
      <c r="F6" s="31">
        <v>44049</v>
      </c>
      <c r="G6" s="31">
        <v>44050</v>
      </c>
      <c r="H6" s="31">
        <v>44051</v>
      </c>
      <c r="I6" s="33"/>
    </row>
    <row r="7" spans="1:9" s="35" customFormat="1" ht="56.1" customHeight="1" x14ac:dyDescent="0.2">
      <c r="A7" s="12"/>
      <c r="B7" s="60"/>
      <c r="C7" s="60"/>
      <c r="D7" s="60"/>
      <c r="E7" s="60"/>
      <c r="F7" s="60"/>
      <c r="G7" s="60"/>
      <c r="H7" s="60"/>
      <c r="I7" s="34"/>
    </row>
    <row r="8" spans="1:9" s="37" customFormat="1" ht="24" customHeight="1" x14ac:dyDescent="0.2">
      <c r="A8" s="10"/>
      <c r="B8" s="27">
        <f t="array" ref="B8:H8">DaysAndWeeks+DATE(CalendarYear,8,1)-WEEKDAY(DATE(CalendarYear,8,1),(بداية_الأسبوع="الإثنين")+1)+15</f>
        <v>44052</v>
      </c>
      <c r="C8" s="27">
        <v>44053</v>
      </c>
      <c r="D8" s="27">
        <v>44054</v>
      </c>
      <c r="E8" s="27">
        <v>44055</v>
      </c>
      <c r="F8" s="27">
        <v>44056</v>
      </c>
      <c r="G8" s="27">
        <v>44057</v>
      </c>
      <c r="H8" s="27">
        <v>44058</v>
      </c>
      <c r="I8" s="33"/>
    </row>
    <row r="9" spans="1:9" s="35" customFormat="1" ht="56.1" customHeight="1" x14ac:dyDescent="0.2">
      <c r="A9" s="12"/>
      <c r="B9" s="61"/>
      <c r="C9" s="61"/>
      <c r="D9" s="61"/>
      <c r="E9" s="61"/>
      <c r="F9" s="61"/>
      <c r="G9" s="61"/>
      <c r="H9" s="61"/>
      <c r="I9" s="34"/>
    </row>
    <row r="10" spans="1:9" s="37" customFormat="1" ht="24" customHeight="1" x14ac:dyDescent="0.2">
      <c r="A10" s="10"/>
      <c r="B10" s="31">
        <f t="array" ref="B10:H10">DaysAndWeeks+DATE(CalendarYear,8,1)-WEEKDAY(DATE(CalendarYear,8,1),(بداية_الأسبوع="الإثنين")+1)+22</f>
        <v>44059</v>
      </c>
      <c r="C10" s="31">
        <v>44060</v>
      </c>
      <c r="D10" s="31">
        <v>44061</v>
      </c>
      <c r="E10" s="31">
        <v>44062</v>
      </c>
      <c r="F10" s="31">
        <v>44063</v>
      </c>
      <c r="G10" s="31">
        <v>44064</v>
      </c>
      <c r="H10" s="31">
        <v>44065</v>
      </c>
      <c r="I10" s="33"/>
    </row>
    <row r="11" spans="1:9" s="35" customFormat="1" ht="56.1" customHeight="1" x14ac:dyDescent="0.2">
      <c r="A11" s="12"/>
      <c r="B11" s="60"/>
      <c r="C11" s="60"/>
      <c r="D11" s="60"/>
      <c r="E11" s="60"/>
      <c r="F11" s="60"/>
      <c r="G11" s="60"/>
      <c r="H11" s="60"/>
      <c r="I11" s="34"/>
    </row>
    <row r="12" spans="1:9" s="37" customFormat="1" ht="24" customHeight="1" x14ac:dyDescent="0.2">
      <c r="A12" s="10"/>
      <c r="B12" s="27">
        <f t="array" ref="B12:H12">DaysAndWeeks+DATE(CalendarYear,8,1)-WEEKDAY(DATE(CalendarYear,8,1),(بداية_الأسبوع="الإثنين")+1)+29</f>
        <v>44066</v>
      </c>
      <c r="C12" s="27">
        <v>44067</v>
      </c>
      <c r="D12" s="27">
        <v>44068</v>
      </c>
      <c r="E12" s="27">
        <v>44069</v>
      </c>
      <c r="F12" s="27">
        <v>44070</v>
      </c>
      <c r="G12" s="27">
        <v>44071</v>
      </c>
      <c r="H12" s="27">
        <v>44072</v>
      </c>
      <c r="I12" s="33"/>
    </row>
    <row r="13" spans="1:9" s="35" customFormat="1" ht="56.1" customHeight="1" x14ac:dyDescent="0.2">
      <c r="A13" s="12"/>
      <c r="B13" s="61"/>
      <c r="C13" s="61"/>
      <c r="D13" s="61"/>
      <c r="E13" s="61"/>
      <c r="F13" s="61"/>
      <c r="G13" s="61"/>
      <c r="H13" s="61"/>
      <c r="I13" s="34"/>
    </row>
    <row r="14" spans="1:9" s="37" customFormat="1" ht="24" customHeight="1" x14ac:dyDescent="0.2">
      <c r="A14" s="10"/>
      <c r="B14" s="31">
        <f t="array" ref="B14:C14">DaysAndWeeks+DATE(CalendarYear,8,1)-WEEKDAY(DATE(CalendarYear,8,1),(بداية_الأسبوع="الإثنين")+1)+36</f>
        <v>44073</v>
      </c>
      <c r="C14" s="31">
        <v>44074</v>
      </c>
      <c r="D14" s="49" t="s">
        <v>0</v>
      </c>
      <c r="E14" s="50"/>
      <c r="F14" s="50"/>
      <c r="G14" s="50"/>
      <c r="H14" s="51"/>
      <c r="I14" s="33"/>
    </row>
    <row r="15" spans="1:9" s="35" customFormat="1" ht="56.1" customHeight="1" x14ac:dyDescent="0.2">
      <c r="A15" s="14"/>
      <c r="B15" s="60"/>
      <c r="C15" s="60"/>
      <c r="D15" s="70"/>
      <c r="E15" s="71"/>
      <c r="F15" s="71"/>
      <c r="G15" s="71"/>
      <c r="H15" s="72"/>
    </row>
  </sheetData>
  <mergeCells count="3">
    <mergeCell ref="B2:D2"/>
    <mergeCell ref="D14:H14"/>
    <mergeCell ref="D15:H15"/>
  </mergeCells>
  <conditionalFormatting sqref="B12:H12 B14:C14">
    <cfRule type="expression" dxfId="9" priority="2">
      <formula>AND(DAY(B12)&gt;=1,DAY(B12)&lt;=15)</formula>
    </cfRule>
  </conditionalFormatting>
  <conditionalFormatting sqref="B4:G4">
    <cfRule type="expression" dxfId="8" priority="1">
      <formula>DAY(B4)&gt;8</formula>
    </cfRule>
  </conditionalFormatting>
  <dataValidations count="8">
    <dataValidation allowBlank="1" showInputMessage="1" showErrorMessage="1" prompt="تحديد يوم من أيام الأسبوع تلقائياً" sqref="C3:H3"/>
    <dataValidation allowBlank="1" showInputMessage="1" showErrorMessage="1" prompt="يتم تحديث السنة في هذه الخلية تلقائياً استناداً إلى السنة التي تم إدخالها في ورقة عمل يناير. يتضمن التقويم أدناه تواريخ للشهر السابق والتالي مع تظليل الخط بلون أفتح." sqref="B2:D2"/>
    <dataValidation allowBlank="1" showInputMessage="1" showErrorMessage="1" prompt="تقويم شهر أغسطس" sqref="A1"/>
    <dataValidation allowBlank="1" showInputMessage="1" showErrorMessage="1" prompt="يحتوي هذا الصف على أسماء أيام الأسبوع لهذا التقويم. تحتوي هذه الخلية على يوم بداية الأسبوع. لتغيير يوم بداية الأسبوع، حدد يوماً جديداً من الأسبوع في الخلية L5 بورقة عمل يناير." sqref="B3"/>
    <dataValidation allowBlank="1" showInputMessage="1" prompt="أدخل ملاحظات شهرية في الخلية أدناه" sqref="D14:H14"/>
    <dataValidation allowBlank="1" showInputMessage="1" prompt="أدخل الملاحظات الشهرية في هذه الخلية" sqref="D15:H15"/>
    <dataValidation allowBlank="1" showInputMessage="1" showErrorMessage="1" prompt="يعد هذا الصف والصفوف 7 و9 و11 و13 و15 خلايا لإدخال الملاحظات اليومية المتعلقة بيوم التقويم الموجود في الخلية أعلاها." sqref="B5"/>
    <dataValidation allowBlank="1" showInputMessage="1" showErrorMessage="1" prompt="يحتوي هذا الصف والصفوف 6 و8 و10 و12 و14 على أيام الأسبوع بالتقويم. إذا كانت هذه الخلية لا تحتوي على الرقم 1، فهو يوم من الشهر السابق. أدخل الملاحظات في الخلية D15." sqref="B4"/>
  </dataValidations>
  <printOptions horizontalCentered="1"/>
  <pageMargins left="0.25" right="0.25" top="0.5" bottom="0.5" header="0.3" footer="0.3"/>
  <pageSetup paperSize="9" scale="84" orientation="landscape" r:id="rId1"/>
  <headerFooter differentFirst="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5" tint="0.59999389629810485"/>
    <pageSetUpPr fitToPage="1"/>
  </sheetPr>
  <dimension ref="A1:I15"/>
  <sheetViews>
    <sheetView showGridLines="0" showRowColHeaders="0" rightToLeft="1" zoomScaleNormal="100" workbookViewId="0"/>
  </sheetViews>
  <sheetFormatPr defaultColWidth="8.75" defaultRowHeight="14.25" x14ac:dyDescent="0.2"/>
  <cols>
    <col min="1" max="1" width="1.625" style="38" customWidth="1"/>
    <col min="2" max="8" width="18.625" style="38" customWidth="1"/>
    <col min="9" max="9" width="1.625" style="36" customWidth="1"/>
    <col min="10" max="10" width="8.625" style="36" customWidth="1"/>
    <col min="11" max="16384" width="8.75" style="36"/>
  </cols>
  <sheetData>
    <row r="1" spans="1:9" ht="9" customHeight="1" x14ac:dyDescent="0.2">
      <c r="A1" s="1"/>
      <c r="B1" s="1"/>
      <c r="C1" s="1"/>
      <c r="D1" s="1"/>
      <c r="E1" s="1"/>
      <c r="F1" s="1"/>
      <c r="G1" s="1"/>
      <c r="H1" s="1"/>
      <c r="I1" s="2" t="s">
        <v>1</v>
      </c>
    </row>
    <row r="2" spans="1:9" ht="96" customHeight="1" x14ac:dyDescent="0.2">
      <c r="A2" s="1"/>
      <c r="B2" s="52" t="str">
        <f>"سبتمبر "&amp;CalendarYear</f>
        <v>سبتمبر 2020</v>
      </c>
      <c r="C2" s="52"/>
      <c r="D2" s="52"/>
      <c r="E2" s="3"/>
      <c r="F2" s="3"/>
      <c r="G2" s="3"/>
      <c r="H2" s="4"/>
      <c r="I2" s="2"/>
    </row>
    <row r="3" spans="1:9" s="9" customFormat="1" ht="24" customHeight="1" x14ac:dyDescent="0.2">
      <c r="A3" s="5"/>
      <c r="B3" s="21" t="str">
        <f>بداية_الأسبوع</f>
        <v>الأحد</v>
      </c>
      <c r="C3" s="22" t="str">
        <f t="shared" ref="C3:H3" si="0">TEXT(C4,"aaaa")</f>
        <v>الإثنين</v>
      </c>
      <c r="D3" s="22" t="str">
        <f t="shared" si="0"/>
        <v>الثلاثاء</v>
      </c>
      <c r="E3" s="22" t="str">
        <f t="shared" si="0"/>
        <v>الأربعاء</v>
      </c>
      <c r="F3" s="22" t="str">
        <f t="shared" si="0"/>
        <v>الخميس</v>
      </c>
      <c r="G3" s="22" t="str">
        <f t="shared" si="0"/>
        <v>الجمعة</v>
      </c>
      <c r="H3" s="23" t="str">
        <f t="shared" si="0"/>
        <v>السبت</v>
      </c>
    </row>
    <row r="4" spans="1:9" s="37" customFormat="1" ht="24" customHeight="1" x14ac:dyDescent="0.2">
      <c r="A4" s="10"/>
      <c r="B4" s="26">
        <f t="array" ref="B4:H4">DaysAndWeeks+DATE(CalendarYear,9,1)-WEEKDAY(DATE(CalendarYear,9,1),(بداية_الأسبوع="الإثنين")+1)+1</f>
        <v>44073</v>
      </c>
      <c r="C4" s="26">
        <v>44074</v>
      </c>
      <c r="D4" s="26">
        <v>44075</v>
      </c>
      <c r="E4" s="26">
        <v>44076</v>
      </c>
      <c r="F4" s="26">
        <v>44077</v>
      </c>
      <c r="G4" s="26">
        <v>44078</v>
      </c>
      <c r="H4" s="26">
        <v>44079</v>
      </c>
      <c r="I4" s="33"/>
    </row>
    <row r="5" spans="1:9" s="35" customFormat="1" ht="56.1" customHeight="1" x14ac:dyDescent="0.2">
      <c r="A5" s="12"/>
      <c r="B5" s="59"/>
      <c r="C5" s="59"/>
      <c r="D5" s="59"/>
      <c r="E5" s="59"/>
      <c r="F5" s="59"/>
      <c r="G5" s="59"/>
      <c r="H5" s="59"/>
      <c r="I5" s="34"/>
    </row>
    <row r="6" spans="1:9" s="37" customFormat="1" ht="24" customHeight="1" x14ac:dyDescent="0.2">
      <c r="A6" s="10"/>
      <c r="B6" s="30">
        <f t="array" ref="B6:H6">DaysAndWeeks+DATE(CalendarYear,9,1)-WEEKDAY(DATE(CalendarYear,9,1),(بداية_الأسبوع="الإثنين")+1)+8</f>
        <v>44080</v>
      </c>
      <c r="C6" s="30">
        <v>44081</v>
      </c>
      <c r="D6" s="30">
        <v>44082</v>
      </c>
      <c r="E6" s="30">
        <v>44083</v>
      </c>
      <c r="F6" s="30">
        <v>44084</v>
      </c>
      <c r="G6" s="30">
        <v>44085</v>
      </c>
      <c r="H6" s="30">
        <v>44086</v>
      </c>
      <c r="I6" s="33"/>
    </row>
    <row r="7" spans="1:9" s="35" customFormat="1" ht="56.1" customHeight="1" x14ac:dyDescent="0.2">
      <c r="A7" s="12"/>
      <c r="B7" s="58"/>
      <c r="C7" s="58"/>
      <c r="D7" s="58"/>
      <c r="E7" s="58"/>
      <c r="F7" s="58"/>
      <c r="G7" s="58"/>
      <c r="H7" s="58"/>
      <c r="I7" s="34"/>
    </row>
    <row r="8" spans="1:9" s="37" customFormat="1" ht="24" customHeight="1" x14ac:dyDescent="0.2">
      <c r="A8" s="10"/>
      <c r="B8" s="26">
        <f t="array" ref="B8:H8">DaysAndWeeks+DATE(CalendarYear,9,1)-WEEKDAY(DATE(CalendarYear,9,1),(بداية_الأسبوع="الإثنين")+1)+15</f>
        <v>44087</v>
      </c>
      <c r="C8" s="26">
        <v>44088</v>
      </c>
      <c r="D8" s="26">
        <v>44089</v>
      </c>
      <c r="E8" s="26">
        <v>44090</v>
      </c>
      <c r="F8" s="26">
        <v>44091</v>
      </c>
      <c r="G8" s="26">
        <v>44092</v>
      </c>
      <c r="H8" s="26">
        <v>44093</v>
      </c>
      <c r="I8" s="33"/>
    </row>
    <row r="9" spans="1:9" s="35" customFormat="1" ht="56.1" customHeight="1" x14ac:dyDescent="0.2">
      <c r="A9" s="12"/>
      <c r="B9" s="59"/>
      <c r="C9" s="59"/>
      <c r="D9" s="59"/>
      <c r="E9" s="59"/>
      <c r="F9" s="59"/>
      <c r="G9" s="59"/>
      <c r="H9" s="59"/>
      <c r="I9" s="34"/>
    </row>
    <row r="10" spans="1:9" s="37" customFormat="1" ht="24" customHeight="1" x14ac:dyDescent="0.2">
      <c r="A10" s="10"/>
      <c r="B10" s="30">
        <f t="array" ref="B10:H10">DaysAndWeeks+DATE(CalendarYear,9,1)-WEEKDAY(DATE(CalendarYear,9,1),(بداية_الأسبوع="الإثنين")+1)+22</f>
        <v>44094</v>
      </c>
      <c r="C10" s="30">
        <v>44095</v>
      </c>
      <c r="D10" s="30">
        <v>44096</v>
      </c>
      <c r="E10" s="30">
        <v>44097</v>
      </c>
      <c r="F10" s="30">
        <v>44098</v>
      </c>
      <c r="G10" s="30">
        <v>44099</v>
      </c>
      <c r="H10" s="30">
        <v>44100</v>
      </c>
      <c r="I10" s="33"/>
    </row>
    <row r="11" spans="1:9" s="35" customFormat="1" ht="56.1" customHeight="1" x14ac:dyDescent="0.2">
      <c r="A11" s="12"/>
      <c r="B11" s="58"/>
      <c r="C11" s="58"/>
      <c r="D11" s="58"/>
      <c r="E11" s="58"/>
      <c r="F11" s="58"/>
      <c r="G11" s="58"/>
      <c r="H11" s="58"/>
      <c r="I11" s="34"/>
    </row>
    <row r="12" spans="1:9" s="37" customFormat="1" ht="24" customHeight="1" x14ac:dyDescent="0.2">
      <c r="A12" s="10"/>
      <c r="B12" s="26">
        <f t="array" ref="B12:H12">DaysAndWeeks+DATE(CalendarYear,9,1)-WEEKDAY(DATE(CalendarYear,9,1),(بداية_الأسبوع="الإثنين")+1)+29</f>
        <v>44101</v>
      </c>
      <c r="C12" s="26">
        <v>44102</v>
      </c>
      <c r="D12" s="26">
        <v>44103</v>
      </c>
      <c r="E12" s="26">
        <v>44104</v>
      </c>
      <c r="F12" s="26">
        <v>44105</v>
      </c>
      <c r="G12" s="26">
        <v>44106</v>
      </c>
      <c r="H12" s="26">
        <v>44107</v>
      </c>
      <c r="I12" s="33"/>
    </row>
    <row r="13" spans="1:9" s="35" customFormat="1" ht="56.1" customHeight="1" x14ac:dyDescent="0.2">
      <c r="A13" s="12"/>
      <c r="B13" s="59"/>
      <c r="C13" s="59"/>
      <c r="D13" s="59"/>
      <c r="E13" s="59"/>
      <c r="F13" s="59"/>
      <c r="G13" s="59"/>
      <c r="H13" s="59"/>
      <c r="I13" s="34"/>
    </row>
    <row r="14" spans="1:9" s="37" customFormat="1" ht="24" customHeight="1" x14ac:dyDescent="0.2">
      <c r="A14" s="10"/>
      <c r="B14" s="30">
        <f t="array" ref="B14:C14">DaysAndWeeks+DATE(CalendarYear,9,1)-WEEKDAY(DATE(CalendarYear,9,1),(بداية_الأسبوع="الإثنين")+1)+36</f>
        <v>44108</v>
      </c>
      <c r="C14" s="30">
        <v>44109</v>
      </c>
      <c r="D14" s="53" t="s">
        <v>0</v>
      </c>
      <c r="E14" s="54"/>
      <c r="F14" s="54"/>
      <c r="G14" s="54"/>
      <c r="H14" s="55"/>
      <c r="I14" s="33"/>
    </row>
    <row r="15" spans="1:9" s="35" customFormat="1" ht="56.1" customHeight="1" x14ac:dyDescent="0.2">
      <c r="A15" s="14"/>
      <c r="B15" s="58"/>
      <c r="C15" s="58"/>
      <c r="D15" s="67"/>
      <c r="E15" s="68"/>
      <c r="F15" s="68"/>
      <c r="G15" s="68"/>
      <c r="H15" s="69"/>
    </row>
  </sheetData>
  <mergeCells count="3">
    <mergeCell ref="B2:D2"/>
    <mergeCell ref="D14:H14"/>
    <mergeCell ref="D15:H15"/>
  </mergeCells>
  <conditionalFormatting sqref="B12:H12 B14:C14">
    <cfRule type="expression" dxfId="7" priority="2">
      <formula>AND(DAY(B12)&gt;=1,DAY(B12)&lt;=15)</formula>
    </cfRule>
  </conditionalFormatting>
  <conditionalFormatting sqref="B4:G4">
    <cfRule type="expression" dxfId="6" priority="1">
      <formula>DAY(B4)&gt;8</formula>
    </cfRule>
  </conditionalFormatting>
  <dataValidations count="8">
    <dataValidation allowBlank="1" showInputMessage="1" showErrorMessage="1" prompt="تحديد يوم من أيام الأسبوع تلقائياً" sqref="C3:H3"/>
    <dataValidation allowBlank="1" showInputMessage="1" showErrorMessage="1" prompt="يتم تحديث السنة في هذه الخلية تلقائياً استناداً إلى السنة التي تم إدخالها في ورقة عمل يناير. يتضمن التقويم أدناه تواريخ للشهر السابق والتالي مع تظليل الخط بلون أفتح." sqref="B2:D2"/>
    <dataValidation allowBlank="1" showInputMessage="1" showErrorMessage="1" prompt="تقويم شهر سبتمبر" sqref="A1"/>
    <dataValidation allowBlank="1" showInputMessage="1" showErrorMessage="1" prompt="يحتوي هذا الصف والصفوف 6 و8 و10 و12 و14 على أيام الأسبوع بالتقويم. إذا كانت هذه الخلية لا تحتوي على الرقم 1، فهو يوم من الشهر السابق. أدخل الملاحظات في الخلية D15." sqref="B4"/>
    <dataValidation allowBlank="1" showInputMessage="1" showErrorMessage="1" prompt="يعد هذا الصف والصفوف 7 و9 و11 و13 و15 خلايا لإدخال الملاحظات اليومية المتعلقة بيوم التقويم الموجود في الخلية أعلاها." sqref="B5"/>
    <dataValidation allowBlank="1" showInputMessage="1" prompt="أدخل الملاحظات الشهرية في هذه الخلية" sqref="D15:H15"/>
    <dataValidation allowBlank="1" showInputMessage="1" prompt="أدخل ملاحظات شهرية في الخلية أدناه" sqref="D14:H14"/>
    <dataValidation allowBlank="1" showInputMessage="1" showErrorMessage="1" prompt="يحتوي هذا الصف على أسماء أيام الأسبوع لهذا التقويم. تحتوي هذه الخلية على يوم بداية الأسبوع. لتغيير يوم بداية الأسبوع، حدد يوماً جديداً من الأسبوع في الخلية L5 بورقة عمل يناير." sqref="B3"/>
  </dataValidations>
  <printOptions horizontalCentered="1"/>
  <pageMargins left="0.25" right="0.25" top="0.5" bottom="0.5" header="0.3" footer="0.3"/>
  <pageSetup paperSize="9" scale="84" orientation="landscape" r:id="rId1"/>
  <headerFooter differentFirst="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9F111ED35F8CC479449609E8A0923A6" ma:contentTypeVersion="10" ma:contentTypeDescription="Create a new document." ma:contentTypeScope="" ma:versionID="e39e7e9e36de66d473ce04bb4ab2dbb8">
  <xsd:schema xmlns:xsd="http://www.w3.org/2001/XMLSchema" xmlns:xs="http://www.w3.org/2001/XMLSchema" xmlns:p="http://schemas.microsoft.com/office/2006/metadata/properties" xmlns:ns2="71af3243-3dd4-4a8d-8c0d-dd76da1f02a5" xmlns:ns3="16c05727-aa75-4e4a-9b5f-8a80a1165891" targetNamespace="http://schemas.microsoft.com/office/2006/metadata/properties" ma:root="true" ma:fieldsID="19dc5994665da46609c24125788630d8" ns2:_="" ns3:_="">
    <xsd:import namespace="71af3243-3dd4-4a8d-8c0d-dd76da1f02a5"/>
    <xsd:import namespace="16c05727-aa75-4e4a-9b5f-8a80a1165891"/>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AutoTags" minOccurs="0"/>
                <xsd:element ref="ns2:MediaServiceEventHashCode" minOccurs="0"/>
                <xsd:element ref="ns2:MediaServiceGenerationTime"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af3243-3dd4-4a8d-8c0d-dd76da1f02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MediaServiceOCR" ma:internalName="MediaServiceOCR" ma:readOnly="true">
      <xsd:simpleType>
        <xsd:restriction base="dms:Note">
          <xsd:maxLength value="255"/>
        </xsd:restriction>
      </xsd:simpleType>
    </xsd:element>
    <xsd:element name="MediaServiceAutoTags" ma:index="11" nillable="true" ma:displayName="MediaServiceAutoTags" ma:internalName="MediaServiceAutoTags"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6c05727-aa75-4e4a-9b5f-8a80a1165891"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ediaServiceKeyPoints xmlns="71af3243-3dd4-4a8d-8c0d-dd76da1f02a5" xsi:nil="true"/>
  </documentManagement>
</p:properties>
</file>

<file path=customXml/itemProps1.xml><?xml version="1.0" encoding="utf-8"?>
<ds:datastoreItem xmlns:ds="http://schemas.openxmlformats.org/officeDocument/2006/customXml" ds:itemID="{CD1B5DC0-C7DA-4FC0-BFE2-1D1407D5E72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1af3243-3dd4-4a8d-8c0d-dd76da1f02a5"/>
    <ds:schemaRef ds:uri="16c05727-aa75-4e4a-9b5f-8a80a11658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B8A745B-63BA-4F9A-A6E5-C457B3F40DFD}">
  <ds:schemaRefs>
    <ds:schemaRef ds:uri="http://schemas.microsoft.com/sharepoint/v3/contenttype/forms"/>
  </ds:schemaRefs>
</ds:datastoreItem>
</file>

<file path=customXml/itemProps3.xml><?xml version="1.0" encoding="utf-8"?>
<ds:datastoreItem xmlns:ds="http://schemas.openxmlformats.org/officeDocument/2006/customXml" ds:itemID="{A6B20271-DBF4-4EBA-824D-0E74CCAA174D}">
  <ds:schemaRefs>
    <ds:schemaRef ds:uri="http://schemas.microsoft.com/office/2006/metadata/properties"/>
    <ds:schemaRef ds:uri="http://schemas.microsoft.com/office/infopath/2007/PartnerControls"/>
    <ds:schemaRef ds:uri="71af3243-3dd4-4a8d-8c0d-dd76da1f02a5"/>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أوراق العمل</vt:lpstr>
      </vt:variant>
      <vt:variant>
        <vt:i4>12</vt:i4>
      </vt:variant>
      <vt:variant>
        <vt:lpstr>نطاقات تمت تسميتها</vt:lpstr>
      </vt:variant>
      <vt:variant>
        <vt:i4>39</vt:i4>
      </vt:variant>
    </vt:vector>
  </HeadingPairs>
  <TitlesOfParts>
    <vt:vector size="51" baseType="lpstr">
      <vt:lpstr>يناير</vt:lpstr>
      <vt:lpstr>فبراير</vt:lpstr>
      <vt:lpstr>مارس</vt:lpstr>
      <vt:lpstr>أبريل</vt:lpstr>
      <vt:lpstr>مايو</vt:lpstr>
      <vt:lpstr>يونيو</vt:lpstr>
      <vt:lpstr>يوليو</vt:lpstr>
      <vt:lpstr>أغسطس</vt:lpstr>
      <vt:lpstr>سبتمبر</vt:lpstr>
      <vt:lpstr>أكتوبر</vt:lpstr>
      <vt:lpstr>نوفمبر</vt:lpstr>
      <vt:lpstr>ديسمبر</vt:lpstr>
      <vt:lpstr>CalendarYear</vt:lpstr>
      <vt:lpstr>ColumnTitleRegion1..H12.1</vt:lpstr>
      <vt:lpstr>ColumnTitleRegion1..H12.10</vt:lpstr>
      <vt:lpstr>ColumnTitleRegion1..H12.11</vt:lpstr>
      <vt:lpstr>ColumnTitleRegion1..H12.12</vt:lpstr>
      <vt:lpstr>ColumnTitleRegion1..H12.2</vt:lpstr>
      <vt:lpstr>ColumnTitleRegion1..H12.3</vt:lpstr>
      <vt:lpstr>ColumnTitleRegion1..H12.4</vt:lpstr>
      <vt:lpstr>ColumnTitleRegion1..H12.5</vt:lpstr>
      <vt:lpstr>ColumnTitleRegion1..H12.6</vt:lpstr>
      <vt:lpstr>ColumnTitleRegion1..H12.7</vt:lpstr>
      <vt:lpstr>ColumnTitleRegion1..H12.8</vt:lpstr>
      <vt:lpstr>ColumnTitleRegion1..H12.9</vt:lpstr>
      <vt:lpstr>ColumnTitleRegion2..C14.1</vt:lpstr>
      <vt:lpstr>ColumnTitleRegion2..C14.10</vt:lpstr>
      <vt:lpstr>ColumnTitleRegion2..C14.11</vt:lpstr>
      <vt:lpstr>ColumnTitleRegion2..C14.12</vt:lpstr>
      <vt:lpstr>ColumnTitleRegion2..C14.2</vt:lpstr>
      <vt:lpstr>ColumnTitleRegion2..C14.3</vt:lpstr>
      <vt:lpstr>ColumnTitleRegion2..C14.4</vt:lpstr>
      <vt:lpstr>ColumnTitleRegion2..C14.5</vt:lpstr>
      <vt:lpstr>ColumnTitleRegion2..C14.6</vt:lpstr>
      <vt:lpstr>ColumnTitleRegion2..C14.7</vt:lpstr>
      <vt:lpstr>ColumnTitleRegion2..C14.8</vt:lpstr>
      <vt:lpstr>ColumnTitleRegion2..C14.9</vt:lpstr>
      <vt:lpstr>أبريل!Print_Area</vt:lpstr>
      <vt:lpstr>أغسطس!Print_Area</vt:lpstr>
      <vt:lpstr>أكتوبر!Print_Area</vt:lpstr>
      <vt:lpstr>ديسمبر!Print_Area</vt:lpstr>
      <vt:lpstr>سبتمبر!Print_Area</vt:lpstr>
      <vt:lpstr>فبراير!Print_Area</vt:lpstr>
      <vt:lpstr>مارس!Print_Area</vt:lpstr>
      <vt:lpstr>مايو!Print_Area</vt:lpstr>
      <vt:lpstr>نوفمبر!Print_Area</vt:lpstr>
      <vt:lpstr>يناير!Print_Area</vt:lpstr>
      <vt:lpstr>يوليو!Print_Area</vt:lpstr>
      <vt:lpstr>يونيو!Print_Area</vt:lpstr>
      <vt:lpstr>RowTitleRegion1..K3</vt:lpstr>
      <vt:lpstr>بداية_الأسبوع</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lastModifiedBy/>
  <dcterms:created xsi:type="dcterms:W3CDTF">2018-10-01T01:21:37Z</dcterms:created>
  <dcterms:modified xsi:type="dcterms:W3CDTF">2020-02-14T08:19:51Z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0x01010079F111ED35F8CC479449609E8A0923A6</vt:lpwstr>
  </property>
</Properties>
</file>