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ar-SA\"/>
    </mc:Choice>
  </mc:AlternateContent>
  <xr:revisionPtr revIDLastSave="0" documentId="13_ncr:1_{6B62A0EE-9BB6-44EF-8C67-529FA1E0CA20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مخطط موازنة الإجازات" sheetId="1" r:id="rId1"/>
  </sheets>
  <definedNames>
    <definedName name="_xlnm._FilterDatabase" localSheetId="0" hidden="1">'مخطط موازنة الإجازات'!$I$10:$L$10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" l="1"/>
  <c r="E22" i="1"/>
  <c r="E23" i="1"/>
  <c r="E24" i="1"/>
  <c r="E25" i="1"/>
  <c r="E26" i="1"/>
  <c r="E27" i="1"/>
  <c r="E14" i="1"/>
  <c r="E13" i="1"/>
  <c r="E12" i="1"/>
  <c r="E15" i="1"/>
  <c r="E16" i="1"/>
  <c r="E17" i="1"/>
  <c r="E18" i="1" l="1"/>
  <c r="K4" i="1"/>
  <c r="K7" i="1" s="1"/>
  <c r="L22" i="1"/>
  <c r="L15" i="1"/>
  <c r="J16" i="1"/>
  <c r="K16" i="1"/>
  <c r="L23" i="1"/>
  <c r="L24" i="1"/>
  <c r="L25" i="1"/>
  <c r="L26" i="1"/>
  <c r="L27" i="1"/>
  <c r="L28" i="1"/>
  <c r="L34" i="1"/>
  <c r="L35" i="1"/>
  <c r="J29" i="1"/>
  <c r="L14" i="1"/>
  <c r="L13" i="1"/>
  <c r="L12" i="1"/>
  <c r="E36" i="1"/>
  <c r="E33" i="1"/>
  <c r="E34" i="1"/>
  <c r="E35" i="1"/>
  <c r="C37" i="1"/>
  <c r="D37" i="1"/>
  <c r="L33" i="1"/>
  <c r="K36" i="1"/>
  <c r="J36" i="1"/>
  <c r="K29" i="1"/>
  <c r="D28" i="1"/>
  <c r="C28" i="1"/>
  <c r="D18" i="1"/>
  <c r="C18" i="1"/>
  <c r="L16" i="1" l="1"/>
  <c r="L29" i="1"/>
  <c r="E37" i="1"/>
  <c r="L36" i="1"/>
  <c r="E28" i="1"/>
</calcChain>
</file>

<file path=xl/sharedStrings.xml><?xml version="1.0" encoding="utf-8"?>
<sst xmlns="http://schemas.openxmlformats.org/spreadsheetml/2006/main" count="70" uniqueCount="39">
  <si>
    <t>الهدايا</t>
  </si>
  <si>
    <t>العنصر</t>
  </si>
  <si>
    <t>العائلة</t>
  </si>
  <si>
    <t>الأصدقاء</t>
  </si>
  <si>
    <t>زملاء_العمل</t>
  </si>
  <si>
    <t>المعلمون والمربيات ومربيات الأطفال، إلخ.</t>
  </si>
  <si>
    <t>التبرعات الخيرية</t>
  </si>
  <si>
    <t>أخرى (علامة التبويب في العمود الأخير من هذا الصف لإضافة صف)</t>
  </si>
  <si>
    <t>الإجمالي</t>
  </si>
  <si>
    <t>التعبئة</t>
  </si>
  <si>
    <t>تغليف الهدايا</t>
  </si>
  <si>
    <t>العلامات</t>
  </si>
  <si>
    <t>المستلزمات (الشريط، اللاصق، إلخ)</t>
  </si>
  <si>
    <t>صناديق</t>
  </si>
  <si>
    <t>رسوم الإرسال بالبريد</t>
  </si>
  <si>
    <t>السفر</t>
  </si>
  <si>
    <t>الرحلة الجوية</t>
  </si>
  <si>
    <t>الإقامة</t>
  </si>
  <si>
    <t>وسائل النقل</t>
  </si>
  <si>
    <t>الميزانية</t>
  </si>
  <si>
    <t>الفعلية</t>
  </si>
  <si>
    <t>الفرق</t>
  </si>
  <si>
    <t>موازنة الإجازات</t>
  </si>
  <si>
    <t>الإنفاق الفعلي</t>
  </si>
  <si>
    <t>الفرق (فوق/تحت الميزانية)</t>
  </si>
  <si>
    <t>وجبات العطلة</t>
  </si>
  <si>
    <t>البقالة</t>
  </si>
  <si>
    <t>المشروبات</t>
  </si>
  <si>
    <t>الديكورات</t>
  </si>
  <si>
    <t>الترفيه</t>
  </si>
  <si>
    <t>مساعدو الحفل (نادل، متعهد تقديم الطعام، عمال نظافة، إلخ.)</t>
  </si>
  <si>
    <t>الطعام والمشروبات</t>
  </si>
  <si>
    <t>الملابس</t>
  </si>
  <si>
    <t>التذاكر</t>
  </si>
  <si>
    <t>العشاء خارج</t>
  </si>
  <si>
    <t>مصروفات متنوعة</t>
  </si>
  <si>
    <t>صور العطلة</t>
  </si>
  <si>
    <t xml:space="preserve">الوقود </t>
  </si>
  <si>
    <t>مخطط موازنة الإجازات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</si>
</sst>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ر.س.‏&quot;\ #,##0.00_-;[Red]&quot;ر.س.‏&quot;\ #,##0.00\-"/>
    <numFmt numFmtId="42" formatCode="_-&quot;ر.س.‏&quot;\ * #,##0_-;_-&quot;ر.س.‏&quot;\ * #,##0\-;_-&quot;ر.س.‏&quot;\ * &quot;-&quot;_-;_-@_-"/>
    <numFmt numFmtId="44" formatCode="_-&quot;ر.س.‏&quot;\ * #,##0.00_-;_-&quot;ر.س.‏&quot;\ * #,##0.00\-;_-&quot;ر.س.‏&quot;\ * &quot;-&quot;??_-;_-@_-"/>
    <numFmt numFmtId="164" formatCode="_(* #,##0_);_(* \(#,##0\);_(* &quot;-&quot;_);_(@_)"/>
    <numFmt numFmtId="165" formatCode="_(* #,##0.00_);_(* \(#,##0.00\);_(* &quot;-&quot;??_);_(@_)"/>
    <numFmt numFmtId="166" formatCode="&quot;ر.س.‏&quot;\ #,##0.00_-"/>
  </numFmts>
  <fonts count="33" x14ac:knownFonts="1">
    <font>
      <sz val="10"/>
      <name val="Tahoma"/>
      <family val="2"/>
    </font>
    <font>
      <sz val="8"/>
      <color theme="1"/>
      <name val="Arial"/>
      <family val="2"/>
    </font>
    <font>
      <sz val="10"/>
      <color theme="9"/>
      <name val="Arial"/>
      <family val="2"/>
      <scheme val="minor"/>
    </font>
    <font>
      <sz val="11"/>
      <color theme="1"/>
      <name val="Tahoma"/>
      <family val="2"/>
    </font>
    <font>
      <b/>
      <sz val="10"/>
      <color theme="4" tint="-0.24994659260841701"/>
      <name val="Tahoma"/>
      <family val="2"/>
    </font>
    <font>
      <b/>
      <sz val="18"/>
      <color theme="4" tint="-0.499984740745262"/>
      <name val="Tahoma"/>
      <family val="2"/>
    </font>
    <font>
      <b/>
      <sz val="12"/>
      <color theme="4" tint="-0.499984740745262"/>
      <name val="Tahoma"/>
      <family val="2"/>
    </font>
    <font>
      <b/>
      <sz val="12"/>
      <color theme="0"/>
      <name val="Tahoma"/>
      <family val="2"/>
    </font>
    <font>
      <b/>
      <sz val="20"/>
      <color theme="5"/>
      <name val="Tahoma"/>
      <family val="2"/>
    </font>
    <font>
      <b/>
      <sz val="48"/>
      <color theme="5"/>
      <name val="Tahoma"/>
      <family val="2"/>
    </font>
    <font>
      <sz val="10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8"/>
      <color theme="3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  <font>
      <b/>
      <sz val="60"/>
      <color theme="4" tint="-0.499984740745262"/>
      <name val="Tahoma"/>
      <family val="2"/>
    </font>
    <font>
      <sz val="10"/>
      <color indexed="63"/>
      <name val="Tahoma"/>
      <family val="2"/>
    </font>
    <font>
      <b/>
      <sz val="16"/>
      <name val="Tahoma"/>
      <family val="2"/>
    </font>
    <font>
      <b/>
      <sz val="10"/>
      <color indexed="63"/>
      <name val="Tahoma"/>
      <family val="2"/>
    </font>
    <font>
      <b/>
      <sz val="10"/>
      <name val="Tahoma"/>
      <family val="2"/>
    </font>
    <font>
      <sz val="10"/>
      <color theme="9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medium">
        <color theme="4"/>
      </left>
      <right/>
      <top/>
      <bottom/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/>
      </right>
      <top/>
      <bottom style="medium">
        <color theme="4" tint="-0.249977111117893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readingOrder="2"/>
    </xf>
    <xf numFmtId="0" fontId="7" fillId="2" borderId="0">
      <alignment horizontal="left" vertical="center"/>
    </xf>
    <xf numFmtId="166" fontId="4" fillId="0" borderId="0">
      <alignment horizontal="right"/>
    </xf>
    <xf numFmtId="0" fontId="4" fillId="0" borderId="0">
      <alignment horizontal="left"/>
    </xf>
    <xf numFmtId="0" fontId="8" fillId="0" borderId="0">
      <alignment horizontal="center" vertical="center" readingOrder="2"/>
    </xf>
    <xf numFmtId="0" fontId="9" fillId="0" borderId="0">
      <alignment horizontal="left" vertical="center" readingOrder="2"/>
    </xf>
    <xf numFmtId="0" fontId="5" fillId="5" borderId="0">
      <alignment vertical="center"/>
    </xf>
    <xf numFmtId="166" fontId="5" fillId="6" borderId="0">
      <alignment horizontal="right" vertical="center"/>
    </xf>
    <xf numFmtId="0" fontId="7" fillId="2" borderId="0">
      <alignment horizontal="right" vertical="center"/>
    </xf>
    <xf numFmtId="166" fontId="6" fillId="8" borderId="0">
      <alignment horizontal="right"/>
    </xf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25" fillId="12" borderId="0" applyNumberFormat="0" applyBorder="0" applyAlignment="0" applyProtection="0"/>
    <xf numFmtId="0" fontId="23" fillId="13" borderId="8" applyNumberFormat="0" applyAlignment="0" applyProtection="0"/>
    <xf numFmtId="0" fontId="24" fillId="14" borderId="9" applyNumberFormat="0" applyAlignment="0" applyProtection="0"/>
    <xf numFmtId="0" fontId="22" fillId="14" borderId="8" applyNumberFormat="0" applyAlignment="0" applyProtection="0"/>
    <xf numFmtId="0" fontId="26" fillId="0" borderId="10" applyNumberFormat="0" applyFill="0" applyAlignment="0" applyProtection="0"/>
    <xf numFmtId="0" fontId="17" fillId="15" borderId="11" applyNumberFormat="0" applyAlignment="0" applyProtection="0"/>
    <xf numFmtId="0" fontId="21" fillId="0" borderId="0" applyNumberFormat="0" applyFill="0" applyBorder="0" applyAlignment="0" applyProtection="0"/>
    <xf numFmtId="0" fontId="10" fillId="16" borderId="12" applyNumberFormat="0" applyFont="0" applyAlignment="0" applyProtection="0"/>
    <xf numFmtId="0" fontId="20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19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</cellStyleXfs>
  <cellXfs count="65">
    <xf numFmtId="0" fontId="0" fillId="0" borderId="0" xfId="0">
      <alignment readingOrder="2"/>
    </xf>
    <xf numFmtId="0" fontId="0" fillId="5" borderId="0" xfId="0" applyFill="1" applyBorder="1">
      <alignment readingOrder="2"/>
    </xf>
    <xf numFmtId="0" fontId="0" fillId="5" borderId="0" xfId="0" applyFill="1">
      <alignment readingOrder="2"/>
    </xf>
    <xf numFmtId="0" fontId="2" fillId="5" borderId="0" xfId="0" applyFont="1" applyFill="1" applyBorder="1">
      <alignment readingOrder="2"/>
    </xf>
    <xf numFmtId="0" fontId="0" fillId="5" borderId="0" xfId="0" applyFill="1" applyBorder="1" applyAlignment="1">
      <alignment horizontal="right" readingOrder="2"/>
    </xf>
    <xf numFmtId="0" fontId="9" fillId="5" borderId="0" xfId="5" applyFill="1" applyBorder="1" applyAlignment="1">
      <alignment horizontal="right" vertical="center" readingOrder="2"/>
    </xf>
    <xf numFmtId="0" fontId="9" fillId="9" borderId="0" xfId="5" applyFill="1" applyBorder="1" applyAlignment="1">
      <alignment horizontal="right" vertical="center" readingOrder="2"/>
    </xf>
    <xf numFmtId="0" fontId="0" fillId="5" borderId="0" xfId="0" applyFill="1" applyAlignment="1">
      <alignment horizontal="right" readingOrder="2"/>
    </xf>
    <xf numFmtId="0" fontId="9" fillId="4" borderId="0" xfId="5" applyFill="1" applyBorder="1" applyAlignment="1">
      <alignment horizontal="right" vertical="center" readingOrder="2"/>
    </xf>
    <xf numFmtId="0" fontId="5" fillId="5" borderId="0" xfId="6" applyAlignment="1">
      <alignment horizontal="right" vertical="center" readingOrder="2"/>
    </xf>
    <xf numFmtId="166" fontId="5" fillId="5" borderId="0" xfId="7" applyFill="1" applyBorder="1" applyAlignment="1">
      <alignment horizontal="left" vertical="center" readingOrder="2"/>
    </xf>
    <xf numFmtId="0" fontId="9" fillId="3" borderId="0" xfId="5" applyFill="1" applyBorder="1" applyAlignment="1">
      <alignment horizontal="right" vertical="center" readingOrder="2"/>
    </xf>
    <xf numFmtId="0" fontId="5" fillId="5" borderId="0" xfId="6" applyFill="1" applyBorder="1" applyAlignment="1">
      <alignment horizontal="right" vertical="center" readingOrder="2"/>
    </xf>
    <xf numFmtId="0" fontId="0" fillId="5" borderId="4" xfId="0" applyFill="1" applyBorder="1" applyAlignment="1">
      <alignment horizontal="right" readingOrder="2"/>
    </xf>
    <xf numFmtId="0" fontId="9" fillId="7" borderId="0" xfId="5" applyFill="1" applyBorder="1" applyAlignment="1">
      <alignment horizontal="right" vertical="center" readingOrder="2"/>
    </xf>
    <xf numFmtId="0" fontId="7" fillId="2" borderId="2" xfId="1" applyBorder="1" applyAlignment="1">
      <alignment horizontal="right" vertical="center" readingOrder="2"/>
    </xf>
    <xf numFmtId="0" fontId="7" fillId="2" borderId="2" xfId="8" applyBorder="1" applyAlignment="1">
      <alignment horizontal="left" vertical="center" readingOrder="2"/>
    </xf>
    <xf numFmtId="0" fontId="7" fillId="2" borderId="3" xfId="8" applyBorder="1" applyAlignment="1">
      <alignment horizontal="left" vertical="center" readingOrder="2"/>
    </xf>
    <xf numFmtId="0" fontId="7" fillId="5" borderId="1" xfId="1" applyNumberFormat="1" applyFill="1" applyBorder="1" applyAlignment="1">
      <alignment horizontal="right" vertical="center" readingOrder="2"/>
    </xf>
    <xf numFmtId="0" fontId="7" fillId="5" borderId="0" xfId="1" applyNumberFormat="1" applyFill="1" applyBorder="1" applyAlignment="1">
      <alignment horizontal="right" vertical="center" readingOrder="2"/>
    </xf>
    <xf numFmtId="0" fontId="4" fillId="5" borderId="0" xfId="2" applyNumberFormat="1" applyFill="1" applyBorder="1" applyAlignment="1">
      <alignment horizontal="left" readingOrder="2"/>
    </xf>
    <xf numFmtId="0" fontId="8" fillId="5" borderId="0" xfId="4" applyNumberFormat="1" applyFill="1" applyBorder="1" applyAlignment="1">
      <alignment horizontal="center" vertical="center" readingOrder="2"/>
    </xf>
    <xf numFmtId="0" fontId="7" fillId="5" borderId="0" xfId="1" applyFill="1" applyAlignment="1">
      <alignment horizontal="right" vertical="center" readingOrder="2"/>
    </xf>
    <xf numFmtId="0" fontId="4" fillId="5" borderId="0" xfId="3" applyFill="1" applyBorder="1" applyAlignment="1">
      <alignment horizontal="right" readingOrder="2"/>
    </xf>
    <xf numFmtId="0" fontId="0" fillId="5" borderId="0" xfId="0" applyFill="1" applyBorder="1" applyAlignment="1">
      <alignment readingOrder="2"/>
    </xf>
    <xf numFmtId="0" fontId="5" fillId="5" borderId="0" xfId="6" applyAlignment="1">
      <alignment vertical="center" readingOrder="2"/>
    </xf>
    <xf numFmtId="0" fontId="0" fillId="5" borderId="0" xfId="0" applyFill="1" applyAlignment="1">
      <alignment readingOrder="2"/>
    </xf>
    <xf numFmtId="0" fontId="28" fillId="5" borderId="0" xfId="0" applyFont="1" applyFill="1" applyBorder="1" applyAlignment="1">
      <alignment horizontal="right" readingOrder="2"/>
    </xf>
    <xf numFmtId="0" fontId="29" fillId="5" borderId="0" xfId="0" applyFont="1" applyFill="1" applyBorder="1" applyAlignment="1">
      <alignment horizontal="right" vertical="center" readingOrder="2"/>
    </xf>
    <xf numFmtId="0" fontId="28" fillId="5" borderId="0" xfId="0" applyFont="1" applyFill="1" applyBorder="1" applyAlignment="1">
      <alignment horizontal="right" vertical="center" readingOrder="2"/>
    </xf>
    <xf numFmtId="0" fontId="30" fillId="5" borderId="0" xfId="0" applyFont="1" applyFill="1" applyBorder="1" applyAlignment="1">
      <alignment horizontal="right" vertical="center" wrapText="1" readingOrder="2"/>
    </xf>
    <xf numFmtId="0" fontId="28" fillId="5" borderId="0" xfId="0" applyFont="1" applyFill="1" applyBorder="1" applyAlignment="1">
      <alignment horizontal="right" vertical="center" wrapText="1" readingOrder="2"/>
    </xf>
    <xf numFmtId="0" fontId="30" fillId="5" borderId="0" xfId="0" applyNumberFormat="1" applyFont="1" applyFill="1" applyBorder="1" applyAlignment="1">
      <alignment horizontal="right" vertical="center" readingOrder="2"/>
    </xf>
    <xf numFmtId="0" fontId="8" fillId="5" borderId="0" xfId="0" applyFont="1" applyFill="1" applyBorder="1" applyAlignment="1">
      <alignment horizontal="center" vertical="center" readingOrder="2"/>
    </xf>
    <xf numFmtId="0" fontId="30" fillId="5" borderId="0" xfId="0" applyNumberFormat="1" applyFont="1" applyFill="1" applyBorder="1" applyAlignment="1">
      <alignment horizontal="right" vertical="center" wrapText="1" readingOrder="2"/>
    </xf>
    <xf numFmtId="166" fontId="0" fillId="5" borderId="0" xfId="0" applyNumberFormat="1" applyFont="1" applyFill="1" applyBorder="1" applyAlignment="1">
      <alignment horizontal="left" vertical="center" readingOrder="2"/>
    </xf>
    <xf numFmtId="0" fontId="0" fillId="5" borderId="0" xfId="0" applyNumberFormat="1" applyFont="1" applyFill="1" applyBorder="1" applyAlignment="1">
      <alignment horizontal="left" vertical="center" readingOrder="2"/>
    </xf>
    <xf numFmtId="0" fontId="31" fillId="5" borderId="0" xfId="0" applyNumberFormat="1" applyFont="1" applyFill="1" applyBorder="1" applyAlignment="1">
      <alignment horizontal="right" vertical="center" wrapText="1" readingOrder="2"/>
    </xf>
    <xf numFmtId="0" fontId="0" fillId="5" borderId="0" xfId="0" applyNumberFormat="1" applyFont="1" applyFill="1" applyBorder="1" applyAlignment="1">
      <alignment horizontal="right" vertical="center" readingOrder="2"/>
    </xf>
    <xf numFmtId="166" fontId="0" fillId="5" borderId="2" xfId="0" applyNumberFormat="1" applyFont="1" applyFill="1" applyBorder="1" applyAlignment="1">
      <alignment horizontal="left" vertical="center" readingOrder="2"/>
    </xf>
    <xf numFmtId="0" fontId="32" fillId="5" borderId="0" xfId="0" applyFont="1" applyFill="1" applyBorder="1" applyAlignment="1">
      <alignment horizontal="right" vertical="center" readingOrder="2"/>
    </xf>
    <xf numFmtId="0" fontId="32" fillId="5" borderId="0" xfId="0" applyNumberFormat="1" applyFont="1" applyFill="1" applyBorder="1" applyAlignment="1">
      <alignment horizontal="right" vertical="center" readingOrder="2"/>
    </xf>
    <xf numFmtId="0" fontId="32" fillId="5" borderId="0" xfId="0" applyFont="1" applyFill="1" applyBorder="1" applyAlignment="1">
      <alignment horizontal="right" readingOrder="2"/>
    </xf>
    <xf numFmtId="0" fontId="32" fillId="5" borderId="0" xfId="0" applyFont="1" applyFill="1" applyBorder="1" applyAlignment="1">
      <alignment readingOrder="2"/>
    </xf>
    <xf numFmtId="0" fontId="0" fillId="5" borderId="0" xfId="0" applyFont="1" applyFill="1" applyBorder="1" applyAlignment="1">
      <alignment horizontal="right" vertical="center" readingOrder="2"/>
    </xf>
    <xf numFmtId="0" fontId="31" fillId="5" borderId="0" xfId="0" applyNumberFormat="1" applyFont="1" applyFill="1" applyBorder="1" applyAlignment="1">
      <alignment horizontal="right" vertical="center" readingOrder="2"/>
    </xf>
    <xf numFmtId="0" fontId="0" fillId="5" borderId="1" xfId="0" applyFill="1" applyBorder="1" applyAlignment="1">
      <alignment readingOrder="2"/>
    </xf>
    <xf numFmtId="0" fontId="28" fillId="5" borderId="0" xfId="0" applyFont="1" applyFill="1" applyBorder="1" applyAlignment="1">
      <alignment horizontal="left" vertical="center" readingOrder="2"/>
    </xf>
    <xf numFmtId="0" fontId="0" fillId="5" borderId="0" xfId="0" applyFont="1" applyFill="1" applyBorder="1" applyAlignment="1">
      <alignment horizontal="left" vertical="center" readingOrder="2"/>
    </xf>
    <xf numFmtId="8" fontId="5" fillId="5" borderId="0" xfId="0" applyNumberFormat="1" applyFont="1" applyFill="1" applyBorder="1" applyAlignment="1">
      <alignment horizontal="left" vertical="center" readingOrder="2"/>
    </xf>
    <xf numFmtId="166" fontId="0" fillId="5" borderId="0" xfId="0" applyNumberFormat="1" applyFont="1" applyFill="1" applyBorder="1" applyAlignment="1">
      <alignment horizontal="left" vertical="center" indent="1" readingOrder="2"/>
    </xf>
    <xf numFmtId="166" fontId="0" fillId="5" borderId="2" xfId="0" applyNumberFormat="1" applyFont="1" applyFill="1" applyBorder="1" applyAlignment="1">
      <alignment horizontal="left" vertical="center" indent="1" readingOrder="2"/>
    </xf>
    <xf numFmtId="0" fontId="0" fillId="5" borderId="0" xfId="0" applyFont="1" applyFill="1" applyBorder="1" applyAlignment="1">
      <alignment horizontal="right" vertical="center" shrinkToFit="1" readingOrder="2"/>
    </xf>
    <xf numFmtId="0" fontId="0" fillId="5" borderId="2" xfId="0" applyFont="1" applyFill="1" applyBorder="1" applyAlignment="1">
      <alignment horizontal="right" vertical="center" readingOrder="2"/>
    </xf>
    <xf numFmtId="0" fontId="4" fillId="5" borderId="0" xfId="3" applyFill="1" applyAlignment="1">
      <alignment horizontal="right" vertical="center" readingOrder="2"/>
    </xf>
    <xf numFmtId="166" fontId="4" fillId="5" borderId="0" xfId="2" applyNumberFormat="1" applyFill="1" applyAlignment="1">
      <alignment horizontal="left" vertical="center" readingOrder="2"/>
    </xf>
    <xf numFmtId="166" fontId="4" fillId="5" borderId="0" xfId="2" applyNumberFormat="1" applyFill="1" applyAlignment="1">
      <alignment horizontal="left" vertical="center" indent="1" readingOrder="2"/>
    </xf>
    <xf numFmtId="0" fontId="0" fillId="5" borderId="2" xfId="0" applyFont="1" applyFill="1" applyBorder="1" applyAlignment="1">
      <alignment horizontal="right" vertical="center" shrinkToFit="1" readingOrder="2"/>
    </xf>
    <xf numFmtId="166" fontId="4" fillId="5" borderId="0" xfId="2" applyNumberFormat="1" applyFill="1" applyBorder="1" applyAlignment="1">
      <alignment horizontal="left" vertical="center" readingOrder="2"/>
    </xf>
    <xf numFmtId="0" fontId="0" fillId="5" borderId="0" xfId="0" applyFill="1" applyBorder="1" applyAlignment="1">
      <alignment horizontal="right" vertical="center" readingOrder="2"/>
    </xf>
    <xf numFmtId="0" fontId="4" fillId="5" borderId="0" xfId="3" applyFill="1" applyBorder="1" applyAlignment="1">
      <alignment horizontal="right" vertical="center" readingOrder="2"/>
    </xf>
    <xf numFmtId="166" fontId="4" fillId="5" borderId="0" xfId="2" applyNumberFormat="1" applyFill="1" applyBorder="1" applyAlignment="1">
      <alignment horizontal="left" vertical="center" indent="1" readingOrder="2"/>
    </xf>
    <xf numFmtId="0" fontId="27" fillId="5" borderId="0" xfId="5" applyFont="1" applyFill="1" applyAlignment="1">
      <alignment horizontal="right" vertical="center" wrapText="1" readingOrder="2"/>
    </xf>
    <xf numFmtId="0" fontId="8" fillId="5" borderId="0" xfId="4" applyFill="1" applyAlignment="1">
      <alignment horizontal="center" vertical="center" readingOrder="2"/>
    </xf>
    <xf numFmtId="0" fontId="8" fillId="5" borderId="0" xfId="4" applyFill="1" applyBorder="1" applyAlignment="1">
      <alignment horizontal="center" vertical="center" readingOrder="2"/>
    </xf>
  </cellXfs>
  <cellStyles count="56">
    <cellStyle name="20% - تمييز1" xfId="33" builtinId="30" customBuiltin="1"/>
    <cellStyle name="20% - تمييز2" xfId="37" builtinId="34" customBuiltin="1"/>
    <cellStyle name="20% - تمييز3" xfId="41" builtinId="38" customBuiltin="1"/>
    <cellStyle name="20% - تمييز4" xfId="45" builtinId="42" customBuiltin="1"/>
    <cellStyle name="20% - تمييز5" xfId="49" builtinId="46" customBuiltin="1"/>
    <cellStyle name="20% - تمييز6" xfId="53" builtinId="50" customBuiltin="1"/>
    <cellStyle name="40% - تمييز1" xfId="34" builtinId="31" customBuiltin="1"/>
    <cellStyle name="40% - تمييز2" xfId="38" builtinId="35" customBuiltin="1"/>
    <cellStyle name="40% - تمييز3" xfId="42" builtinId="39" customBuiltin="1"/>
    <cellStyle name="40% - تمييز4" xfId="46" builtinId="43" customBuiltin="1"/>
    <cellStyle name="40% - تمييز5" xfId="50" builtinId="47" customBuiltin="1"/>
    <cellStyle name="40% - تمييز6" xfId="54" builtinId="51" customBuiltin="1"/>
    <cellStyle name="60% - تمييز1" xfId="35" builtinId="32" customBuiltin="1"/>
    <cellStyle name="60% - تمييز2" xfId="39" builtinId="36" customBuiltin="1"/>
    <cellStyle name="60% - تمييز3" xfId="43" builtinId="40" customBuiltin="1"/>
    <cellStyle name="60% - تمييز4" xfId="47" builtinId="44" customBuiltin="1"/>
    <cellStyle name="60% - تمييز5" xfId="51" builtinId="48" customBuiltin="1"/>
    <cellStyle name="60% - تمييز6" xfId="55" builtinId="52" customBuiltin="1"/>
    <cellStyle name="Comma" xfId="10" builtinId="3" customBuiltin="1"/>
    <cellStyle name="Comma [0]" xfId="11" builtinId="6" customBuiltin="1"/>
    <cellStyle name="Currency" xfId="12" builtinId="4" customBuiltin="1"/>
    <cellStyle name="Currency [0]" xfId="13" builtinId="7" customBuiltin="1"/>
    <cellStyle name="Percent" xfId="14" builtinId="5" customBuiltin="1"/>
    <cellStyle name="إجمالي النقود" xfId="2" xr:uid="{00000000-0005-0000-0000-000006000000}"/>
    <cellStyle name="إجمالي النقود 2" xfId="7" xr:uid="{00000000-0005-0000-0000-000007000000}"/>
    <cellStyle name="إجمالي النقود 2 2" xfId="9" xr:uid="{00000000-0005-0000-0000-000008000000}"/>
    <cellStyle name="إخراج" xfId="24" builtinId="21" customBuiltin="1"/>
    <cellStyle name="إدخال" xfId="23" builtinId="20" customBuiltin="1"/>
    <cellStyle name="الإجمالي" xfId="31" builtinId="25" customBuiltin="1"/>
    <cellStyle name="العدد الإجمالي" xfId="3" xr:uid="{00000000-0005-0000-0000-000009000000}"/>
    <cellStyle name="تمييز1" xfId="32" builtinId="29" customBuiltin="1"/>
    <cellStyle name="تمييز2" xfId="36" builtinId="33" customBuiltin="1"/>
    <cellStyle name="تمييز3" xfId="40" builtinId="37" customBuiltin="1"/>
    <cellStyle name="تمييز4" xfId="44" builtinId="41" customBuiltin="1"/>
    <cellStyle name="تمييز5" xfId="48" builtinId="45" customBuiltin="1"/>
    <cellStyle name="تمييز6" xfId="52" builtinId="49" customBuiltin="1"/>
    <cellStyle name="جيد" xfId="20" builtinId="26" customBuiltin="1"/>
    <cellStyle name="حساب" xfId="25" builtinId="22" customBuiltin="1"/>
    <cellStyle name="خلية تدقيق" xfId="27" builtinId="23" customBuiltin="1"/>
    <cellStyle name="خلية مرتبطة" xfId="26" builtinId="24" customBuiltin="1"/>
    <cellStyle name="سيئ" xfId="21" builtinId="27" customBuiltin="1"/>
    <cellStyle name="عادي" xfId="0" builtinId="0" customBuiltin="1"/>
    <cellStyle name="عادي 2" xfId="1" xr:uid="{00000000-0005-0000-0000-000001000000}"/>
    <cellStyle name="عادي 2 2" xfId="8" xr:uid="{00000000-0005-0000-0000-000002000000}"/>
    <cellStyle name="عادي 3" xfId="4" xr:uid="{00000000-0005-0000-0000-000003000000}"/>
    <cellStyle name="عادي 4" xfId="5" xr:uid="{00000000-0005-0000-0000-000004000000}"/>
    <cellStyle name="عادي 5" xfId="6" xr:uid="{00000000-0005-0000-0000-000005000000}"/>
    <cellStyle name="عنوان" xfId="15" builtinId="15" customBuiltin="1"/>
    <cellStyle name="عنوان 1" xfId="16" builtinId="16" customBuiltin="1"/>
    <cellStyle name="عنوان 2" xfId="17" builtinId="17" customBuiltin="1"/>
    <cellStyle name="عنوان 3" xfId="18" builtinId="18" customBuiltin="1"/>
    <cellStyle name="عنوان 4" xfId="19" builtinId="19" customBuiltin="1"/>
    <cellStyle name="محايد" xfId="22" builtinId="28" customBuiltin="1"/>
    <cellStyle name="ملاحظة" xfId="29" builtinId="10" customBuiltin="1"/>
    <cellStyle name="نص تحذير" xfId="28" builtinId="11" customBuiltin="1"/>
    <cellStyle name="نص توضيحي" xfId="30" builtinId="53" customBuiltin="1"/>
  </cellStyles>
  <dxfs count="73">
    <dxf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6" formatCode="&quot;ر.س.‏&quot;\ #,##0.00_-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2"/>
    </dxf>
    <dxf>
      <fill>
        <patternFill patternType="solid">
          <fgColor indexed="64"/>
          <bgColor theme="2"/>
        </patternFill>
      </fill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6" formatCode="&quot;ر.س.‏&quot;\ #,##0.00_-"/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2"/>
    </dxf>
    <dxf>
      <fill>
        <patternFill patternType="solid">
          <fgColor indexed="64"/>
          <bgColor theme="2"/>
        </patternFill>
      </fill>
      <alignment horizontal="left" vertical="bottom" textRotation="0" wrapText="0" indent="0" justifyLastLine="0" shrinkToFit="0" readingOrder="2"/>
    </dxf>
    <dxf>
      <numFmt numFmtId="166" formatCode="&quot;ر.س.‏&quot;\ #,##0.00_-"/>
      <alignment horizontal="left" vertical="center" textRotation="0" wrapText="0" indent="0" justifyLastLine="0" shrinkToFit="0" readingOrder="2"/>
    </dxf>
    <dxf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2"/>
    </dxf>
    <dxf>
      <alignment horizontal="right" vertical="center" textRotation="0" wrapText="0" indent="0" justifyLastLine="0" readingOrder="2"/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2"/>
    </dxf>
    <dxf>
      <numFmt numFmtId="166" formatCode="&quot;ر.س.‏&quot;\ #,##0.00_-"/>
      <fill>
        <patternFill patternType="solid">
          <fgColor indexed="64"/>
          <bgColor theme="2"/>
        </patternFill>
      </fill>
      <alignment horizontal="left" textRotation="0" wrapText="0" indent="1" justifyLastLine="0" shrinkToFit="0" readingOrder="2"/>
    </dxf>
    <dxf>
      <fill>
        <patternFill patternType="solid">
          <fgColor indexed="64"/>
          <bgColor theme="2"/>
        </patternFill>
      </fill>
      <alignment horizontal="left" vertical="bottom" textRotation="0" wrapText="0" indent="0" justifyLastLine="0" shrinkToFit="0" readingOrder="2"/>
    </dxf>
    <dxf>
      <numFmt numFmtId="166" formatCode="&quot;ر.س.‏&quot;\ #,##0.00_-"/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2"/>
    </dxf>
    <dxf>
      <fill>
        <patternFill patternType="solid">
          <fgColor indexed="64"/>
          <bgColor theme="2"/>
        </patternFill>
      </fill>
      <alignment horizontal="left" vertical="bottom" textRotation="0" wrapText="0" indent="0" justifyLastLine="0" shrinkToFit="0" readingOrder="2"/>
    </dxf>
    <dxf>
      <numFmt numFmtId="166" formatCode="&quot;ر.س.‏&quot;\ #,##0.00_-"/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2"/>
    </dxf>
    <dxf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2"/>
    </dxf>
    <dxf>
      <fill>
        <patternFill patternType="solid">
          <fgColor indexed="64"/>
          <bgColor theme="2"/>
        </patternFill>
      </fill>
      <alignment horizontal="right" vertical="center" textRotation="0" wrapText="0" indent="0" justifyLastLine="0" readingOrder="2"/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2"/>
    </dxf>
    <dxf>
      <numFmt numFmtId="166" formatCode="&quot;ر.س.‏&quot;\ #,##0.00_-"/>
      <fill>
        <patternFill patternType="solid">
          <fgColor indexed="64"/>
          <bgColor theme="2"/>
        </patternFill>
      </fill>
      <alignment horizontal="left" textRotation="0" wrapText="0" indent="1" justifyLastLine="0" shrinkToFit="0" readingOrder="2"/>
    </dxf>
    <dxf>
      <fill>
        <patternFill patternType="solid">
          <fgColor indexed="64"/>
          <bgColor theme="2"/>
        </patternFill>
      </fill>
      <alignment horizontal="left" vertical="bottom" textRotation="0" wrapText="0" indent="0" justifyLastLine="0" shrinkToFit="0" readingOrder="2"/>
    </dxf>
    <dxf>
      <numFmt numFmtId="166" formatCode="&quot;ر.س.‏&quot;\ #,##0.00_-"/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2"/>
    </dxf>
    <dxf>
      <fill>
        <patternFill patternType="solid">
          <fgColor indexed="64"/>
          <bgColor theme="2"/>
        </patternFill>
      </fill>
      <alignment horizontal="left" vertical="bottom" textRotation="0" wrapText="0" indent="0" justifyLastLine="0" shrinkToFit="0" readingOrder="2"/>
    </dxf>
    <dxf>
      <numFmt numFmtId="166" formatCode="&quot;ر.س.‏&quot;\ #,##0.00_-"/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2"/>
    </dxf>
    <dxf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2"/>
    </dxf>
    <dxf>
      <fill>
        <patternFill patternType="solid">
          <fgColor indexed="64"/>
          <bgColor theme="2"/>
        </patternFill>
      </fill>
      <alignment horizontal="right" vertical="center" textRotation="0" wrapText="0" indent="0" justifyLastLine="0" readingOrder="2"/>
    </dxf>
    <dxf>
      <font>
        <u val="none"/>
        <vertAlign val="baseline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2"/>
    </dxf>
    <dxf>
      <numFmt numFmtId="166" formatCode="&quot;ر.س.‏&quot;\ #,##0.00_-"/>
      <fill>
        <patternFill patternType="solid">
          <fgColor indexed="64"/>
          <bgColor theme="2"/>
        </patternFill>
      </fill>
      <alignment horizontal="left" textRotation="0" wrapText="0" indent="1" justifyLastLine="0" shrinkToFit="0" readingOrder="2"/>
    </dxf>
    <dxf>
      <fill>
        <patternFill patternType="solid">
          <fgColor indexed="64"/>
          <bgColor theme="2"/>
        </patternFill>
      </fill>
      <alignment horizontal="left" vertical="bottom" textRotation="0" wrapText="0" indent="0" justifyLastLine="0" shrinkToFit="0" readingOrder="2"/>
    </dxf>
    <dxf>
      <numFmt numFmtId="166" formatCode="&quot;ر.س.‏&quot;\ #,##0.00_-"/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2"/>
    </dxf>
    <dxf>
      <fill>
        <patternFill patternType="solid">
          <fgColor indexed="64"/>
          <bgColor theme="2"/>
        </patternFill>
      </fill>
      <alignment horizontal="left" vertical="bottom" textRotation="0" wrapText="0" indent="0" justifyLastLine="0" shrinkToFit="0" readingOrder="2"/>
    </dxf>
    <dxf>
      <numFmt numFmtId="166" formatCode="&quot;ر.س.‏&quot;\ #,##0.00_-"/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2"/>
    </dxf>
    <dxf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2"/>
    </dxf>
    <dxf>
      <fill>
        <patternFill patternType="solid">
          <fgColor indexed="64"/>
          <bgColor theme="2"/>
        </patternFill>
      </fill>
      <alignment horizontal="right" vertical="center" textRotation="0" wrapText="0" indent="0" justifyLastLine="0" readingOrder="2"/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2"/>
    </dxf>
    <dxf>
      <numFmt numFmtId="166" formatCode="&quot;ر.س.‏&quot;\ #,##0.00_-"/>
      <fill>
        <patternFill patternType="solid">
          <fgColor indexed="64"/>
          <bgColor theme="2"/>
        </patternFill>
      </fill>
      <alignment horizontal="left" textRotation="0" wrapText="0" indent="1" justifyLastLine="0" shrinkToFit="0" readingOrder="2"/>
    </dxf>
    <dxf>
      <fill>
        <patternFill patternType="solid">
          <fgColor indexed="64"/>
          <bgColor theme="2"/>
        </patternFill>
      </fill>
      <alignment horizontal="left" vertical="bottom" textRotation="0" wrapText="0" indent="0" justifyLastLine="0" shrinkToFit="0" readingOrder="2"/>
    </dxf>
    <dxf>
      <numFmt numFmtId="166" formatCode="&quot;ر.س.‏&quot;\ #,##0.00_-"/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2"/>
    </dxf>
    <dxf>
      <fill>
        <patternFill patternType="solid">
          <fgColor indexed="64"/>
          <bgColor theme="2"/>
        </patternFill>
      </fill>
      <alignment horizontal="left" vertical="bottom" textRotation="0" wrapText="0" indent="0" justifyLastLine="0" shrinkToFit="0" readingOrder="2"/>
    </dxf>
    <dxf>
      <numFmt numFmtId="166" formatCode="&quot;ر.س.‏&quot;\ #,##0.00_-"/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2"/>
    </dxf>
    <dxf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2"/>
    </dxf>
    <dxf>
      <fill>
        <patternFill patternType="solid">
          <fgColor indexed="64"/>
          <bgColor theme="2"/>
        </patternFill>
      </fill>
      <alignment horizontal="right" vertical="center" textRotation="0" wrapText="0" indent="0" justifyLastLine="0" readingOrder="2"/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2"/>
    </dxf>
    <dxf>
      <numFmt numFmtId="166" formatCode="&quot;ر.س.‏&quot;\ #,##0.00_-"/>
      <fill>
        <patternFill patternType="solid">
          <fgColor indexed="64"/>
          <bgColor theme="2"/>
        </patternFill>
      </fill>
      <alignment horizontal="left" textRotation="0" wrapText="0" indent="1" justifyLastLine="0" shrinkToFit="0" readingOrder="2"/>
    </dxf>
    <dxf>
      <fill>
        <patternFill patternType="solid">
          <fgColor indexed="64"/>
          <bgColor theme="2"/>
        </patternFill>
      </fill>
      <alignment horizontal="left" vertical="bottom" textRotation="0" wrapText="0" indent="0" justifyLastLine="0" shrinkToFit="0" readingOrder="2"/>
    </dxf>
    <dxf>
      <numFmt numFmtId="166" formatCode="&quot;ر.س.‏&quot;\ #,##0.00_-"/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2"/>
    </dxf>
    <dxf>
      <fill>
        <patternFill patternType="solid">
          <fgColor indexed="64"/>
          <bgColor theme="2"/>
        </patternFill>
      </fill>
      <alignment horizontal="left" vertical="bottom" textRotation="0" wrapText="0" indent="0" justifyLastLine="0" shrinkToFit="0" readingOrder="2"/>
    </dxf>
    <dxf>
      <numFmt numFmtId="166" formatCode="&quot;ر.س.‏&quot;\ #,##0.00_-"/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2"/>
    </dxf>
    <dxf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2"/>
    </dxf>
    <dxf>
      <fill>
        <patternFill patternType="solid">
          <fgColor indexed="64"/>
          <bgColor theme="2"/>
        </patternFill>
      </fill>
      <alignment horizontal="right" vertical="center" textRotation="0" wrapText="0" indent="0" justifyLastLine="0" readingOrder="2"/>
    </dxf>
    <dxf>
      <font>
        <b/>
        <strike val="0"/>
        <outline val="0"/>
        <shadow val="0"/>
        <u val="none"/>
        <vertAlign val="baseline"/>
        <sz val="10"/>
        <color theme="4"/>
        <name val="Century Gothic"/>
        <family val="2"/>
        <scheme val="minor"/>
      </font>
      <fill>
        <patternFill patternType="solid">
          <fgColor indexed="64"/>
          <bgColor theme="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color theme="5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الهدايا" displayName="الهدايا" ref="B11:E18" totalsRowCount="1" headerRowDxfId="71" dataDxfId="69" totalsRowDxfId="68" headerRowBorderDxfId="70">
  <autoFilter ref="B11:E17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العنصر" totalsRowLabel="الإجمالي" dataDxfId="67" totalsRowDxfId="66"/>
    <tableColumn id="2" xr3:uid="{00000000-0010-0000-0000-000002000000}" name="الميزانية" totalsRowFunction="sum" dataDxfId="65" totalsRowDxfId="64"/>
    <tableColumn id="3" xr3:uid="{00000000-0010-0000-0000-000003000000}" name="الفعلية" totalsRowFunction="sum" dataDxfId="63" totalsRowDxfId="62"/>
    <tableColumn id="4" xr3:uid="{00000000-0010-0000-0000-000004000000}" name="الفرق" totalsRowFunction="sum" dataDxfId="61" totalsRowDxfId="60">
      <calculatedColumnFormula>الهدايا[[#This Row],[الميزانية]]-الهدايا[[#This Row],[الفعلية]]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التعبئة" displayName="التعبئة" ref="B21:E28" totalsRowCount="1" headerRowDxfId="59" dataDxfId="57" totalsRowDxfId="56" headerRowBorderDxfId="58">
  <autoFilter ref="B21:E27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العنصر" totalsRowLabel="الإجمالي" dataDxfId="55" totalsRowDxfId="54"/>
    <tableColumn id="2" xr3:uid="{00000000-0010-0000-0100-000002000000}" name="الميزانية" totalsRowFunction="sum" dataDxfId="53" totalsRowDxfId="52"/>
    <tableColumn id="3" xr3:uid="{00000000-0010-0000-0100-000003000000}" name="الفعلية" totalsRowFunction="sum" dataDxfId="51" totalsRowDxfId="50"/>
    <tableColumn id="4" xr3:uid="{00000000-0010-0000-0100-000004000000}" name="الفرق" totalsRowFunction="sum" dataDxfId="49" totalsRowDxfId="48">
      <calculatedColumnFormula>التعبئة[[#This Row],[الميزانية]]-التعبئة[[#This Row],[الفعلية]]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الترفيه" displayName="الترفيه" ref="I21:L29" totalsRowCount="1" headerRowDxfId="47" dataDxfId="45" totalsRowDxfId="44" headerRowBorderDxfId="46">
  <autoFilter ref="I21:L28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العنصر" totalsRowLabel="الإجمالي" dataDxfId="43" totalsRowDxfId="42"/>
    <tableColumn id="2" xr3:uid="{00000000-0010-0000-0200-000002000000}" name="الميزانية" totalsRowFunction="sum" dataDxfId="41" totalsRowDxfId="40"/>
    <tableColumn id="3" xr3:uid="{00000000-0010-0000-0200-000003000000}" name="الفعلية" totalsRowFunction="sum" dataDxfId="39" totalsRowDxfId="38"/>
    <tableColumn id="4" xr3:uid="{00000000-0010-0000-0200-000004000000}" name="الفرق" totalsRowFunction="sum" dataDxfId="37" totalsRowDxfId="36">
      <calculatedColumnFormula>الترفيه[[#This Row],[الميزانية]]-الترفيه[[#This Row],[الفعلية]]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متنوعة" displayName="متنوعة" ref="I32:L36" totalsRowCount="1" headerRowDxfId="35" dataDxfId="33" totalsRowDxfId="32" headerRowBorderDxfId="34">
  <autoFilter ref="I32:L35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العنصر" totalsRowLabel="الإجمالي" dataDxfId="31" totalsRowDxfId="30"/>
    <tableColumn id="2" xr3:uid="{00000000-0010-0000-0300-000002000000}" name="الميزانية" totalsRowFunction="sum" dataDxfId="29" totalsRowDxfId="28"/>
    <tableColumn id="3" xr3:uid="{00000000-0010-0000-0300-000003000000}" name="الفعلية" totalsRowFunction="sum" dataDxfId="27" totalsRowDxfId="26"/>
    <tableColumn id="4" xr3:uid="{00000000-0010-0000-0300-000004000000}" name="الفرق" totalsRowFunction="sum" dataDxfId="25" totalsRowDxfId="24">
      <calculatedColumnFormula>متنوعة[[#This Row],[الميزانية]]-متنوعة[[#This Row],[الفعلية]]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السفر" displayName="السفر" ref="B32:E37" totalsRowCount="1" headerRowDxfId="23" dataDxfId="21" totalsRowDxfId="20" headerRowBorderDxfId="22">
  <autoFilter ref="B32:E36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العنصر" totalsRowLabel="الإجمالي" dataDxfId="19" totalsRowDxfId="18"/>
    <tableColumn id="2" xr3:uid="{00000000-0010-0000-0400-000002000000}" name="الميزانية" totalsRowFunction="sum" dataDxfId="17" totalsRowDxfId="16"/>
    <tableColumn id="3" xr3:uid="{00000000-0010-0000-0400-000003000000}" name="الفعلية" totalsRowFunction="sum" dataDxfId="15" totalsRowDxfId="14"/>
    <tableColumn id="4" xr3:uid="{00000000-0010-0000-0400-000004000000}" name="الفرق" totalsRowFunction="sum" dataDxfId="13" totalsRowDxfId="12">
      <calculatedColumnFormula>السفر[[#This Row],[الميزانية]]-السفر[[#This Row],[الفعلية]]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الوجبات" displayName="الوجبات" ref="I11:L16" totalsRowCount="1" headerRowDxfId="11" dataDxfId="9" totalsRowDxfId="8" headerRowBorderDxfId="10">
  <autoFilter ref="I11:L15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العنصر" totalsRowLabel="الإجمالي" dataDxfId="7" totalsRowDxfId="6"/>
    <tableColumn id="2" xr3:uid="{00000000-0010-0000-0500-000002000000}" name="الميزانية" totalsRowFunction="sum" dataDxfId="5" totalsRowDxfId="4"/>
    <tableColumn id="3" xr3:uid="{00000000-0010-0000-0500-000003000000}" name="الفعلية" totalsRowFunction="sum" dataDxfId="3" totalsRowDxfId="2"/>
    <tableColumn id="4" xr3:uid="{00000000-0010-0000-0500-000004000000}" name="الفرق" totalsRowFunction="sum" dataDxfId="1" totalsRowDxfId="0">
      <calculatedColumnFormula>الوجبات[[#This Row],[الميزانية]]-الوجبات[[#This Row],[الفعلية]]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42">
      <a:dk1>
        <a:sysClr val="windowText" lastClr="000000"/>
      </a:dk1>
      <a:lt1>
        <a:sysClr val="window" lastClr="FFFFFF"/>
      </a:lt1>
      <a:dk2>
        <a:srgbClr val="704866"/>
      </a:dk2>
      <a:lt2>
        <a:srgbClr val="EDF2F9"/>
      </a:lt2>
      <a:accent1>
        <a:srgbClr val="4579B9"/>
      </a:accent1>
      <a:accent2>
        <a:srgbClr val="EF435C"/>
      </a:accent2>
      <a:accent3>
        <a:srgbClr val="72C48E"/>
      </a:accent3>
      <a:accent4>
        <a:srgbClr val="8064A2"/>
      </a:accent4>
      <a:accent5>
        <a:srgbClr val="4AA6A6"/>
      </a:accent5>
      <a:accent6>
        <a:srgbClr val="FCB31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Q42"/>
  <sheetViews>
    <sheetView showGridLines="0" rightToLeft="1" tabSelected="1" zoomScale="85" zoomScaleNormal="85" workbookViewId="0"/>
  </sheetViews>
  <sheetFormatPr defaultColWidth="9.140625" defaultRowHeight="12.75" x14ac:dyDescent="0.2"/>
  <cols>
    <col min="1" max="1" width="10.140625" style="1" customWidth="1"/>
    <col min="2" max="2" width="50.5703125" style="1" customWidth="1"/>
    <col min="3" max="3" width="23.140625" style="1" customWidth="1"/>
    <col min="4" max="4" width="25.140625" style="1" customWidth="1"/>
    <col min="5" max="5" width="17" style="1" bestFit="1" customWidth="1"/>
    <col min="6" max="6" width="5" style="1" customWidth="1"/>
    <col min="7" max="7" width="1.42578125" style="1" customWidth="1"/>
    <col min="8" max="8" width="5" style="1" customWidth="1"/>
    <col min="9" max="9" width="50.5703125" style="1" customWidth="1"/>
    <col min="10" max="10" width="23.140625" style="1" customWidth="1"/>
    <col min="11" max="11" width="25.140625" style="1" bestFit="1" customWidth="1"/>
    <col min="12" max="12" width="17" style="1" customWidth="1"/>
    <col min="13" max="13" width="3.7109375" style="1" customWidth="1"/>
    <col min="14" max="16384" width="9.140625" style="1"/>
  </cols>
  <sheetData>
    <row r="1" spans="1:17" ht="40.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4"/>
      <c r="N1" s="24"/>
      <c r="O1" s="24"/>
      <c r="P1" s="24"/>
      <c r="Q1" s="24"/>
    </row>
    <row r="2" spans="1:17" ht="21.75" customHeight="1" x14ac:dyDescent="0.2">
      <c r="A2" s="4"/>
      <c r="B2" s="62" t="s">
        <v>38</v>
      </c>
      <c r="C2" s="62"/>
      <c r="D2" s="62"/>
      <c r="E2" s="62"/>
      <c r="F2" s="5"/>
      <c r="G2" s="6"/>
      <c r="H2" s="4"/>
      <c r="I2" s="4"/>
      <c r="J2" s="4"/>
      <c r="K2" s="4"/>
      <c r="L2" s="4"/>
      <c r="M2" s="24"/>
      <c r="N2" s="24"/>
      <c r="O2" s="24"/>
      <c r="P2" s="24"/>
      <c r="Q2" s="25"/>
    </row>
    <row r="3" spans="1:17" s="2" customFormat="1" ht="15.75" customHeight="1" x14ac:dyDescent="0.2">
      <c r="A3" s="7"/>
      <c r="B3" s="62"/>
      <c r="C3" s="62"/>
      <c r="D3" s="62"/>
      <c r="E3" s="62"/>
      <c r="F3" s="5"/>
      <c r="G3" s="6"/>
      <c r="H3" s="4"/>
      <c r="I3" s="4"/>
      <c r="J3" s="4"/>
      <c r="K3" s="4"/>
      <c r="L3" s="4"/>
      <c r="M3" s="26"/>
      <c r="N3" s="26"/>
      <c r="O3" s="26"/>
      <c r="P3" s="26"/>
      <c r="Q3" s="26"/>
    </row>
    <row r="4" spans="1:17" ht="25.5" customHeight="1" x14ac:dyDescent="0.2">
      <c r="A4" s="27"/>
      <c r="B4" s="62"/>
      <c r="C4" s="62"/>
      <c r="D4" s="62"/>
      <c r="E4" s="62"/>
      <c r="F4" s="5"/>
      <c r="G4" s="8"/>
      <c r="H4" s="28"/>
      <c r="I4" s="9" t="s">
        <v>22</v>
      </c>
      <c r="J4" s="4"/>
      <c r="K4" s="10">
        <f>SUM(الهدايا[الميزانية],التعبئة[الميزانية],(السفر[الميزانية],(الوجبات[الميزانية],(الترفيه[الميزانية],متنوعة[الميزانية]))))</f>
        <v>750</v>
      </c>
      <c r="L4" s="4"/>
      <c r="M4" s="24"/>
      <c r="N4" s="24"/>
      <c r="O4" s="24"/>
      <c r="P4" s="24"/>
      <c r="Q4" s="24"/>
    </row>
    <row r="5" spans="1:17" ht="30" customHeight="1" x14ac:dyDescent="0.2">
      <c r="A5" s="29"/>
      <c r="B5" s="62"/>
      <c r="C5" s="62"/>
      <c r="D5" s="62"/>
      <c r="E5" s="62"/>
      <c r="F5" s="5"/>
      <c r="G5" s="11"/>
      <c r="H5" s="30"/>
      <c r="I5" s="12" t="s">
        <v>23</v>
      </c>
      <c r="J5" s="4"/>
      <c r="K5" s="10">
        <f>SUM((الهدايا[الفعلية],(التعبئة[الفعلية],(السفر[الفعلية],(الوجبات[الفعلية],(الترفيه[الفعلية],(متنوعة[الفعلية])))))))</f>
        <v>820</v>
      </c>
      <c r="L5" s="4"/>
      <c r="M5" s="24"/>
      <c r="N5" s="24"/>
      <c r="O5" s="24"/>
      <c r="P5" s="24"/>
      <c r="Q5" s="24"/>
    </row>
    <row r="6" spans="1:17" ht="21" customHeight="1" thickBot="1" x14ac:dyDescent="0.25">
      <c r="A6" s="29"/>
      <c r="B6" s="62"/>
      <c r="C6" s="62"/>
      <c r="D6" s="62"/>
      <c r="E6" s="62"/>
      <c r="F6" s="5"/>
      <c r="G6" s="11"/>
      <c r="H6" s="4"/>
      <c r="I6" s="13"/>
      <c r="J6" s="13"/>
      <c r="K6" s="13"/>
      <c r="L6" s="13"/>
      <c r="M6" s="24"/>
      <c r="N6" s="24"/>
      <c r="O6" s="24"/>
      <c r="P6" s="24"/>
      <c r="Q6" s="24"/>
    </row>
    <row r="7" spans="1:17" ht="29.25" customHeight="1" thickTop="1" x14ac:dyDescent="0.2">
      <c r="A7" s="29"/>
      <c r="B7" s="62"/>
      <c r="C7" s="62"/>
      <c r="D7" s="62"/>
      <c r="E7" s="62"/>
      <c r="F7" s="5"/>
      <c r="G7" s="8"/>
      <c r="H7" s="30"/>
      <c r="I7" s="12" t="s">
        <v>24</v>
      </c>
      <c r="J7" s="4"/>
      <c r="K7" s="49">
        <f>SUM(K4-K5)</f>
        <v>-70</v>
      </c>
      <c r="L7" s="4"/>
      <c r="M7" s="24"/>
      <c r="N7" s="24"/>
      <c r="O7" s="24"/>
      <c r="P7" s="24"/>
      <c r="Q7" s="24"/>
    </row>
    <row r="8" spans="1:17" ht="36.75" customHeight="1" x14ac:dyDescent="0.2">
      <c r="A8" s="29"/>
      <c r="B8" s="62"/>
      <c r="C8" s="62"/>
      <c r="D8" s="62"/>
      <c r="E8" s="62"/>
      <c r="F8" s="5"/>
      <c r="G8" s="14"/>
      <c r="H8" s="30"/>
      <c r="I8" s="4"/>
      <c r="J8" s="4"/>
      <c r="K8" s="4"/>
      <c r="L8" s="4"/>
      <c r="M8" s="24"/>
      <c r="N8" s="24"/>
      <c r="O8" s="24"/>
      <c r="P8" s="24"/>
      <c r="Q8" s="24"/>
    </row>
    <row r="9" spans="1:17" ht="40.5" customHeight="1" x14ac:dyDescent="0.2">
      <c r="A9" s="29"/>
      <c r="B9" s="31"/>
      <c r="C9" s="31"/>
      <c r="D9" s="31"/>
      <c r="E9" s="32"/>
      <c r="F9" s="32"/>
      <c r="G9" s="32"/>
      <c r="H9" s="30"/>
      <c r="I9" s="4"/>
      <c r="J9" s="4"/>
      <c r="K9" s="4"/>
      <c r="L9" s="4"/>
      <c r="M9" s="24"/>
      <c r="N9" s="24"/>
      <c r="O9" s="24"/>
      <c r="P9" s="24"/>
      <c r="Q9" s="24"/>
    </row>
    <row r="10" spans="1:17" ht="39.75" customHeight="1" x14ac:dyDescent="0.2">
      <c r="A10" s="29"/>
      <c r="B10" s="63" t="s">
        <v>0</v>
      </c>
      <c r="C10" s="63"/>
      <c r="D10" s="63"/>
      <c r="E10" s="63"/>
      <c r="F10" s="33"/>
      <c r="G10" s="33"/>
      <c r="H10" s="30"/>
      <c r="I10" s="63" t="s">
        <v>25</v>
      </c>
      <c r="J10" s="63"/>
      <c r="K10" s="63"/>
      <c r="L10" s="63"/>
      <c r="M10" s="24"/>
      <c r="N10" s="24"/>
      <c r="O10" s="24"/>
      <c r="P10" s="24"/>
      <c r="Q10" s="24"/>
    </row>
    <row r="11" spans="1:17" ht="21.75" customHeight="1" thickBot="1" x14ac:dyDescent="0.25">
      <c r="A11" s="29"/>
      <c r="B11" s="15" t="s">
        <v>1</v>
      </c>
      <c r="C11" s="16" t="s">
        <v>19</v>
      </c>
      <c r="D11" s="16" t="s">
        <v>20</v>
      </c>
      <c r="E11" s="17" t="s">
        <v>21</v>
      </c>
      <c r="F11" s="18"/>
      <c r="G11" s="19"/>
      <c r="H11" s="34"/>
      <c r="I11" s="15" t="s">
        <v>1</v>
      </c>
      <c r="J11" s="16" t="s">
        <v>19</v>
      </c>
      <c r="K11" s="16" t="s">
        <v>20</v>
      </c>
      <c r="L11" s="16" t="s">
        <v>21</v>
      </c>
      <c r="M11" s="24"/>
      <c r="N11" s="24"/>
      <c r="O11" s="24"/>
      <c r="P11" s="24"/>
      <c r="Q11" s="24"/>
    </row>
    <row r="12" spans="1:17" ht="15.75" customHeight="1" x14ac:dyDescent="0.2">
      <c r="A12" s="29"/>
      <c r="B12" s="52" t="s">
        <v>2</v>
      </c>
      <c r="C12" s="35">
        <v>500</v>
      </c>
      <c r="D12" s="35">
        <v>495</v>
      </c>
      <c r="E12" s="50">
        <f>الهدايا[[#This Row],[الميزانية]]-الهدايا[[#This Row],[الفعلية]]</f>
        <v>5</v>
      </c>
      <c r="F12" s="36"/>
      <c r="G12" s="36"/>
      <c r="H12" s="34"/>
      <c r="I12" s="52" t="s">
        <v>26</v>
      </c>
      <c r="J12" s="35"/>
      <c r="K12" s="35"/>
      <c r="L12" s="50">
        <f>الوجبات[[#This Row],[الميزانية]]-الوجبات[[#This Row],[الفعلية]]</f>
        <v>0</v>
      </c>
      <c r="M12" s="24"/>
      <c r="N12" s="24"/>
      <c r="O12" s="24"/>
      <c r="P12" s="24"/>
      <c r="Q12" s="24"/>
    </row>
    <row r="13" spans="1:17" ht="15.75" customHeight="1" x14ac:dyDescent="0.2">
      <c r="A13" s="29"/>
      <c r="B13" s="52" t="s">
        <v>3</v>
      </c>
      <c r="C13" s="35">
        <v>250</v>
      </c>
      <c r="D13" s="35">
        <v>325</v>
      </c>
      <c r="E13" s="50">
        <f>الهدايا[[#This Row],[الميزانية]]-الهدايا[[#This Row],[الفعلية]]</f>
        <v>-75</v>
      </c>
      <c r="F13" s="36"/>
      <c r="G13" s="36"/>
      <c r="H13" s="32"/>
      <c r="I13" s="52" t="s">
        <v>27</v>
      </c>
      <c r="J13" s="35"/>
      <c r="K13" s="35"/>
      <c r="L13" s="50">
        <f>الوجبات[[#This Row],[الميزانية]]-الوجبات[[#This Row],[الفعلية]]</f>
        <v>0</v>
      </c>
      <c r="M13" s="24"/>
      <c r="N13" s="24"/>
      <c r="O13" s="24"/>
      <c r="P13" s="24"/>
      <c r="Q13" s="24"/>
    </row>
    <row r="14" spans="1:17" ht="15.75" customHeight="1" x14ac:dyDescent="0.2">
      <c r="A14" s="29"/>
      <c r="B14" s="52" t="s">
        <v>4</v>
      </c>
      <c r="C14" s="35"/>
      <c r="D14" s="35"/>
      <c r="E14" s="50">
        <f>الهدايا[[#This Row],[الميزانية]]-الهدايا[[#This Row],[الفعلية]]</f>
        <v>0</v>
      </c>
      <c r="F14" s="36"/>
      <c r="G14" s="36"/>
      <c r="H14" s="37"/>
      <c r="I14" s="52" t="s">
        <v>28</v>
      </c>
      <c r="J14" s="35"/>
      <c r="K14" s="35"/>
      <c r="L14" s="50">
        <f>الوجبات[[#This Row],[الميزانية]]-الوجبات[[#This Row],[الفعلية]]</f>
        <v>0</v>
      </c>
      <c r="M14" s="24"/>
      <c r="N14" s="24"/>
      <c r="O14" s="24"/>
      <c r="P14" s="24"/>
      <c r="Q14" s="24"/>
    </row>
    <row r="15" spans="1:17" ht="15.75" customHeight="1" thickBot="1" x14ac:dyDescent="0.25">
      <c r="A15" s="29"/>
      <c r="B15" s="52" t="s">
        <v>5</v>
      </c>
      <c r="C15" s="35"/>
      <c r="D15" s="35"/>
      <c r="E15" s="50">
        <f>الهدايا[[#This Row],[الميزانية]]-الهدايا[[#This Row],[الفعلية]]</f>
        <v>0</v>
      </c>
      <c r="F15" s="36"/>
      <c r="G15" s="36"/>
      <c r="H15" s="38"/>
      <c r="I15" s="53" t="s">
        <v>7</v>
      </c>
      <c r="J15" s="39"/>
      <c r="K15" s="39"/>
      <c r="L15" s="51">
        <f>الوجبات[[#This Row],[الميزانية]]-الوجبات[[#This Row],[الفعلية]]</f>
        <v>0</v>
      </c>
      <c r="M15" s="24"/>
      <c r="N15" s="24"/>
      <c r="O15" s="24"/>
      <c r="P15" s="24"/>
      <c r="Q15" s="24"/>
    </row>
    <row r="16" spans="1:17" ht="15.75" customHeight="1" x14ac:dyDescent="0.2">
      <c r="A16" s="29"/>
      <c r="B16" s="52" t="s">
        <v>6</v>
      </c>
      <c r="C16" s="35"/>
      <c r="D16" s="35"/>
      <c r="E16" s="50">
        <f>الهدايا[[#This Row],[الميزانية]]-الهدايا[[#This Row],[الفعلية]]</f>
        <v>0</v>
      </c>
      <c r="F16" s="36"/>
      <c r="G16" s="36"/>
      <c r="H16" s="38"/>
      <c r="I16" s="54" t="s">
        <v>8</v>
      </c>
      <c r="J16" s="55">
        <f>SUBTOTAL(109,الوجبات[الميزانية])</f>
        <v>0</v>
      </c>
      <c r="K16" s="55">
        <f>SUBTOTAL(109,الوجبات[الفعلية])</f>
        <v>0</v>
      </c>
      <c r="L16" s="56">
        <f>SUBTOTAL(109,الوجبات[الفرق])</f>
        <v>0</v>
      </c>
      <c r="M16" s="24"/>
      <c r="N16" s="24"/>
      <c r="O16" s="24"/>
      <c r="P16" s="24"/>
      <c r="Q16" s="24"/>
    </row>
    <row r="17" spans="1:17" ht="15.75" customHeight="1" thickBot="1" x14ac:dyDescent="0.25">
      <c r="A17" s="29"/>
      <c r="B17" s="57" t="s">
        <v>7</v>
      </c>
      <c r="C17" s="39"/>
      <c r="D17" s="39"/>
      <c r="E17" s="51">
        <f>الهدايا[[#This Row],[الميزانية]]-الهدايا[[#This Row],[الفعلية]]</f>
        <v>0</v>
      </c>
      <c r="F17" s="36"/>
      <c r="G17" s="36"/>
      <c r="H17" s="38"/>
      <c r="I17" s="4"/>
      <c r="J17" s="4"/>
      <c r="K17" s="4"/>
      <c r="L17" s="4"/>
      <c r="M17" s="24"/>
      <c r="N17" s="24"/>
      <c r="O17" s="24"/>
      <c r="P17" s="24"/>
      <c r="Q17" s="24"/>
    </row>
    <row r="18" spans="1:17" s="3" customFormat="1" ht="15.75" customHeight="1" x14ac:dyDescent="0.2">
      <c r="A18" s="40"/>
      <c r="B18" s="54" t="s">
        <v>8</v>
      </c>
      <c r="C18" s="55">
        <f>SUBTOTAL(109,الهدايا[الميزانية])</f>
        <v>750</v>
      </c>
      <c r="D18" s="55">
        <f>SUBTOTAL(109,الهدايا[الفعلية])</f>
        <v>820</v>
      </c>
      <c r="E18" s="56">
        <f>SUBTOTAL(109,الهدايا[الفرق])</f>
        <v>-70</v>
      </c>
      <c r="F18" s="20"/>
      <c r="G18" s="20"/>
      <c r="H18" s="41"/>
      <c r="I18" s="42"/>
      <c r="J18" s="42"/>
      <c r="K18" s="42"/>
      <c r="L18" s="42"/>
      <c r="M18" s="43"/>
      <c r="N18" s="43"/>
      <c r="O18" s="43"/>
      <c r="P18" s="43"/>
      <c r="Q18" s="43"/>
    </row>
    <row r="19" spans="1:17" ht="26.25" customHeight="1" x14ac:dyDescent="0.2">
      <c r="A19" s="29"/>
      <c r="B19" s="44"/>
      <c r="C19" s="44"/>
      <c r="D19" s="44"/>
      <c r="E19" s="44"/>
      <c r="F19" s="38"/>
      <c r="G19" s="38"/>
      <c r="H19" s="38"/>
      <c r="I19" s="4"/>
      <c r="J19" s="4"/>
      <c r="K19" s="4"/>
      <c r="L19" s="4"/>
      <c r="M19" s="24"/>
      <c r="N19" s="24"/>
      <c r="O19" s="24"/>
      <c r="P19" s="24"/>
      <c r="Q19" s="24"/>
    </row>
    <row r="20" spans="1:17" ht="39.75" customHeight="1" x14ac:dyDescent="0.2">
      <c r="A20" s="29"/>
      <c r="B20" s="63" t="s">
        <v>9</v>
      </c>
      <c r="C20" s="63"/>
      <c r="D20" s="63"/>
      <c r="E20" s="63"/>
      <c r="F20" s="21"/>
      <c r="G20" s="21"/>
      <c r="H20" s="38"/>
      <c r="I20" s="63" t="s">
        <v>29</v>
      </c>
      <c r="J20" s="63"/>
      <c r="K20" s="63"/>
      <c r="L20" s="64"/>
      <c r="M20" s="24"/>
      <c r="N20" s="24"/>
      <c r="O20" s="24"/>
      <c r="P20" s="24"/>
      <c r="Q20" s="24"/>
    </row>
    <row r="21" spans="1:17" ht="21.75" customHeight="1" thickBot="1" x14ac:dyDescent="0.25">
      <c r="A21" s="22"/>
      <c r="B21" s="15" t="s">
        <v>1</v>
      </c>
      <c r="C21" s="16" t="s">
        <v>19</v>
      </c>
      <c r="D21" s="16" t="s">
        <v>20</v>
      </c>
      <c r="E21" s="17" t="s">
        <v>21</v>
      </c>
      <c r="F21" s="18"/>
      <c r="G21" s="19"/>
      <c r="H21" s="45"/>
      <c r="I21" s="15" t="s">
        <v>1</v>
      </c>
      <c r="J21" s="16" t="s">
        <v>19</v>
      </c>
      <c r="K21" s="16" t="s">
        <v>20</v>
      </c>
      <c r="L21" s="17" t="s">
        <v>21</v>
      </c>
      <c r="M21" s="46"/>
      <c r="N21" s="24"/>
      <c r="O21" s="24"/>
      <c r="P21" s="24"/>
      <c r="Q21" s="24"/>
    </row>
    <row r="22" spans="1:17" ht="15.75" customHeight="1" x14ac:dyDescent="0.2">
      <c r="A22" s="29"/>
      <c r="B22" s="52" t="s">
        <v>10</v>
      </c>
      <c r="C22" s="35"/>
      <c r="D22" s="35"/>
      <c r="E22" s="50">
        <f>التعبئة[[#This Row],[الميزانية]]-التعبئة[[#This Row],[الفعلية]]</f>
        <v>0</v>
      </c>
      <c r="F22" s="36"/>
      <c r="G22" s="36"/>
      <c r="H22" s="38"/>
      <c r="I22" s="59" t="s">
        <v>30</v>
      </c>
      <c r="J22" s="35"/>
      <c r="K22" s="35"/>
      <c r="L22" s="50">
        <f>الترفيه[[#This Row],[الميزانية]]-الترفيه[[#This Row],[الفعلية]]</f>
        <v>0</v>
      </c>
      <c r="M22" s="24"/>
      <c r="N22" s="24"/>
      <c r="O22" s="24"/>
      <c r="P22" s="24"/>
      <c r="Q22" s="24"/>
    </row>
    <row r="23" spans="1:17" ht="15.75" customHeight="1" x14ac:dyDescent="0.2">
      <c r="A23" s="29"/>
      <c r="B23" s="52" t="s">
        <v>11</v>
      </c>
      <c r="C23" s="35"/>
      <c r="D23" s="35"/>
      <c r="E23" s="50">
        <f>التعبئة[[#This Row],[الميزانية]]-التعبئة[[#This Row],[الفعلية]]</f>
        <v>0</v>
      </c>
      <c r="F23" s="36"/>
      <c r="G23" s="36"/>
      <c r="H23" s="38"/>
      <c r="I23" s="52" t="s">
        <v>28</v>
      </c>
      <c r="J23" s="35"/>
      <c r="K23" s="35"/>
      <c r="L23" s="50">
        <f>الترفيه[[#This Row],[الميزانية]]-الترفيه[[#This Row],[الفعلية]]</f>
        <v>0</v>
      </c>
      <c r="M23" s="24"/>
      <c r="N23" s="24"/>
      <c r="O23" s="24"/>
      <c r="P23" s="24"/>
      <c r="Q23" s="24"/>
    </row>
    <row r="24" spans="1:17" ht="15.75" customHeight="1" x14ac:dyDescent="0.2">
      <c r="A24" s="29"/>
      <c r="B24" s="52" t="s">
        <v>12</v>
      </c>
      <c r="C24" s="35"/>
      <c r="D24" s="35"/>
      <c r="E24" s="50">
        <f>التعبئة[[#This Row],[الميزانية]]-التعبئة[[#This Row],[الفعلية]]</f>
        <v>0</v>
      </c>
      <c r="F24" s="36"/>
      <c r="G24" s="36"/>
      <c r="H24" s="38"/>
      <c r="I24" s="52" t="s">
        <v>31</v>
      </c>
      <c r="J24" s="35"/>
      <c r="K24" s="35"/>
      <c r="L24" s="50">
        <f>الترفيه[[#This Row],[الميزانية]]-الترفيه[[#This Row],[الفعلية]]</f>
        <v>0</v>
      </c>
      <c r="M24" s="24"/>
      <c r="N24" s="24"/>
      <c r="O24" s="24"/>
      <c r="P24" s="24"/>
      <c r="Q24" s="24"/>
    </row>
    <row r="25" spans="1:17" ht="15.75" customHeight="1" x14ac:dyDescent="0.2">
      <c r="A25" s="29"/>
      <c r="B25" s="52" t="s">
        <v>13</v>
      </c>
      <c r="C25" s="35"/>
      <c r="D25" s="35"/>
      <c r="E25" s="50">
        <f>التعبئة[[#This Row],[الميزانية]]-التعبئة[[#This Row],[الفعلية]]</f>
        <v>0</v>
      </c>
      <c r="F25" s="36"/>
      <c r="G25" s="36"/>
      <c r="H25" s="38"/>
      <c r="I25" s="52" t="s">
        <v>32</v>
      </c>
      <c r="J25" s="35"/>
      <c r="K25" s="35"/>
      <c r="L25" s="50">
        <f>الترفيه[[#This Row],[الميزانية]]-الترفيه[[#This Row],[الفعلية]]</f>
        <v>0</v>
      </c>
      <c r="M25" s="24"/>
      <c r="N25" s="24"/>
      <c r="O25" s="24"/>
      <c r="P25" s="24"/>
      <c r="Q25" s="24"/>
    </row>
    <row r="26" spans="1:17" ht="15.75" customHeight="1" x14ac:dyDescent="0.2">
      <c r="A26" s="29"/>
      <c r="B26" s="52" t="s">
        <v>14</v>
      </c>
      <c r="C26" s="35"/>
      <c r="D26" s="35"/>
      <c r="E26" s="50">
        <f>التعبئة[[#This Row],[الميزانية]]-التعبئة[[#This Row],[الفعلية]]</f>
        <v>0</v>
      </c>
      <c r="F26" s="36"/>
      <c r="G26" s="36"/>
      <c r="H26" s="38"/>
      <c r="I26" s="52" t="s">
        <v>33</v>
      </c>
      <c r="J26" s="35"/>
      <c r="K26" s="35"/>
      <c r="L26" s="50">
        <f>الترفيه[[#This Row],[الميزانية]]-الترفيه[[#This Row],[الفعلية]]</f>
        <v>0</v>
      </c>
      <c r="M26" s="24"/>
      <c r="N26" s="24"/>
      <c r="O26" s="24"/>
      <c r="P26" s="24"/>
      <c r="Q26" s="24"/>
    </row>
    <row r="27" spans="1:17" ht="15.75" customHeight="1" thickBot="1" x14ac:dyDescent="0.25">
      <c r="A27" s="29"/>
      <c r="B27" s="53" t="s">
        <v>7</v>
      </c>
      <c r="C27" s="39"/>
      <c r="D27" s="39"/>
      <c r="E27" s="51">
        <f>التعبئة[[#This Row],[الميزانية]]-التعبئة[[#This Row],[الفعلية]]</f>
        <v>0</v>
      </c>
      <c r="F27" s="36"/>
      <c r="G27" s="36"/>
      <c r="H27" s="38"/>
      <c r="I27" s="52" t="s">
        <v>34</v>
      </c>
      <c r="J27" s="35"/>
      <c r="K27" s="35"/>
      <c r="L27" s="50">
        <f>الترفيه[[#This Row],[الميزانية]]-الترفيه[[#This Row],[الفعلية]]</f>
        <v>0</v>
      </c>
      <c r="M27" s="24"/>
      <c r="N27" s="24"/>
      <c r="O27" s="24"/>
      <c r="P27" s="24"/>
      <c r="Q27" s="24"/>
    </row>
    <row r="28" spans="1:17" ht="15.75" customHeight="1" thickBot="1" x14ac:dyDescent="0.25">
      <c r="A28" s="29"/>
      <c r="B28" s="60" t="s">
        <v>8</v>
      </c>
      <c r="C28" s="58">
        <f>SUBTOTAL(109,التعبئة[الميزانية])</f>
        <v>0</v>
      </c>
      <c r="D28" s="58">
        <f>SUBTOTAL(109,التعبئة[الفعلية])</f>
        <v>0</v>
      </c>
      <c r="E28" s="61">
        <f>SUBTOTAL(109,التعبئة[الفرق])</f>
        <v>0</v>
      </c>
      <c r="F28" s="20"/>
      <c r="G28" s="20"/>
      <c r="H28" s="38"/>
      <c r="I28" s="53" t="s">
        <v>7</v>
      </c>
      <c r="J28" s="39"/>
      <c r="K28" s="39"/>
      <c r="L28" s="51">
        <f>الترفيه[[#This Row],[الميزانية]]-الترفيه[[#This Row],[الفعلية]]</f>
        <v>0</v>
      </c>
      <c r="M28" s="24"/>
      <c r="N28" s="24"/>
      <c r="O28" s="24"/>
      <c r="P28" s="24"/>
      <c r="Q28" s="24"/>
    </row>
    <row r="29" spans="1:17" ht="15.75" customHeight="1" x14ac:dyDescent="0.2">
      <c r="A29" s="29"/>
      <c r="B29" s="44"/>
      <c r="C29" s="44"/>
      <c r="D29" s="44"/>
      <c r="E29" s="44"/>
      <c r="F29" s="38"/>
      <c r="G29" s="38"/>
      <c r="H29" s="38"/>
      <c r="I29" s="60" t="s">
        <v>8</v>
      </c>
      <c r="J29" s="58">
        <f>SUBTOTAL(109,الترفيه[الميزانية])</f>
        <v>0</v>
      </c>
      <c r="K29" s="58">
        <f>SUBTOTAL(109,الترفيه[الفعلية])</f>
        <v>0</v>
      </c>
      <c r="L29" s="61">
        <f>SUBTOTAL(109,الترفيه[الفرق])</f>
        <v>0</v>
      </c>
      <c r="M29" s="24"/>
      <c r="N29" s="24"/>
      <c r="O29" s="24"/>
      <c r="P29" s="24"/>
      <c r="Q29" s="24"/>
    </row>
    <row r="30" spans="1:17" ht="26.25" customHeight="1" x14ac:dyDescent="0.2">
      <c r="A30" s="29"/>
      <c r="B30" s="44"/>
      <c r="C30" s="44"/>
      <c r="D30" s="44"/>
      <c r="E30" s="44"/>
      <c r="F30" s="38"/>
      <c r="G30" s="38"/>
      <c r="H30" s="38"/>
      <c r="I30" s="23"/>
      <c r="J30" s="20"/>
      <c r="K30" s="20"/>
      <c r="L30" s="20"/>
      <c r="M30" s="24"/>
      <c r="N30" s="24"/>
      <c r="O30" s="24"/>
      <c r="P30" s="24"/>
      <c r="Q30" s="24"/>
    </row>
    <row r="31" spans="1:17" ht="39.75" customHeight="1" x14ac:dyDescent="0.2">
      <c r="A31" s="29"/>
      <c r="B31" s="63" t="s">
        <v>15</v>
      </c>
      <c r="C31" s="63"/>
      <c r="D31" s="63"/>
      <c r="E31" s="63"/>
      <c r="F31" s="21"/>
      <c r="G31" s="21"/>
      <c r="H31" s="38"/>
      <c r="I31" s="63" t="s">
        <v>35</v>
      </c>
      <c r="J31" s="63"/>
      <c r="K31" s="63"/>
      <c r="L31" s="64"/>
      <c r="M31" s="24"/>
      <c r="N31" s="24"/>
      <c r="O31" s="24"/>
      <c r="P31" s="24"/>
      <c r="Q31" s="24"/>
    </row>
    <row r="32" spans="1:17" ht="21.75" customHeight="1" thickBot="1" x14ac:dyDescent="0.25">
      <c r="A32" s="29"/>
      <c r="B32" s="15" t="s">
        <v>1</v>
      </c>
      <c r="C32" s="16" t="s">
        <v>19</v>
      </c>
      <c r="D32" s="16" t="s">
        <v>20</v>
      </c>
      <c r="E32" s="17" t="s">
        <v>21</v>
      </c>
      <c r="F32" s="18"/>
      <c r="G32" s="19"/>
      <c r="H32" s="38"/>
      <c r="I32" s="15" t="s">
        <v>1</v>
      </c>
      <c r="J32" s="16" t="s">
        <v>19</v>
      </c>
      <c r="K32" s="16" t="s">
        <v>20</v>
      </c>
      <c r="L32" s="17" t="s">
        <v>21</v>
      </c>
      <c r="M32" s="46"/>
      <c r="N32" s="24"/>
      <c r="O32" s="24"/>
      <c r="P32" s="24"/>
      <c r="Q32" s="24"/>
    </row>
    <row r="33" spans="1:17" ht="15.75" customHeight="1" x14ac:dyDescent="0.2">
      <c r="A33" s="29"/>
      <c r="B33" s="52" t="s">
        <v>16</v>
      </c>
      <c r="C33" s="35"/>
      <c r="D33" s="35"/>
      <c r="E33" s="50">
        <f>السفر[[#This Row],[الميزانية]]-السفر[[#This Row],[الفعلية]]</f>
        <v>0</v>
      </c>
      <c r="F33" s="36"/>
      <c r="G33" s="36"/>
      <c r="H33" s="38"/>
      <c r="I33" s="52" t="s">
        <v>36</v>
      </c>
      <c r="J33" s="35"/>
      <c r="K33" s="35"/>
      <c r="L33" s="50">
        <f>متنوعة[[#This Row],[الميزانية]]-متنوعة[[#This Row],[الفعلية]]</f>
        <v>0</v>
      </c>
      <c r="M33" s="24"/>
      <c r="N33" s="24"/>
      <c r="O33" s="24"/>
      <c r="P33" s="24"/>
      <c r="Q33" s="24"/>
    </row>
    <row r="34" spans="1:17" ht="15.75" customHeight="1" x14ac:dyDescent="0.2">
      <c r="A34" s="29"/>
      <c r="B34" s="52" t="s">
        <v>17</v>
      </c>
      <c r="C34" s="35"/>
      <c r="D34" s="35"/>
      <c r="E34" s="50">
        <f>السفر[[#This Row],[الميزانية]]-السفر[[#This Row],[الفعلية]]</f>
        <v>0</v>
      </c>
      <c r="F34" s="36"/>
      <c r="G34" s="36"/>
      <c r="H34" s="38"/>
      <c r="I34" s="52" t="s">
        <v>37</v>
      </c>
      <c r="J34" s="35"/>
      <c r="K34" s="35"/>
      <c r="L34" s="50">
        <f>متنوعة[[#This Row],[الميزانية]]-متنوعة[[#This Row],[الفعلية]]</f>
        <v>0</v>
      </c>
      <c r="M34" s="24"/>
      <c r="N34" s="24"/>
      <c r="O34" s="24"/>
      <c r="P34" s="24"/>
      <c r="Q34" s="24"/>
    </row>
    <row r="35" spans="1:17" ht="15.75" customHeight="1" thickBot="1" x14ac:dyDescent="0.25">
      <c r="A35" s="29"/>
      <c r="B35" s="52" t="s">
        <v>18</v>
      </c>
      <c r="C35" s="35"/>
      <c r="D35" s="35"/>
      <c r="E35" s="50">
        <f>السفر[[#This Row],[الميزانية]]-السفر[[#This Row],[الفعلية]]</f>
        <v>0</v>
      </c>
      <c r="F35" s="36"/>
      <c r="G35" s="36"/>
      <c r="H35" s="38"/>
      <c r="I35" s="53" t="s">
        <v>7</v>
      </c>
      <c r="J35" s="39"/>
      <c r="K35" s="39"/>
      <c r="L35" s="51">
        <f>متنوعة[[#This Row],[الميزانية]]-متنوعة[[#This Row],[الفعلية]]</f>
        <v>0</v>
      </c>
      <c r="M35" s="24"/>
      <c r="N35" s="24"/>
      <c r="O35" s="24"/>
      <c r="P35" s="24"/>
      <c r="Q35" s="24"/>
    </row>
    <row r="36" spans="1:17" ht="15.75" customHeight="1" thickBot="1" x14ac:dyDescent="0.25">
      <c r="A36" s="29"/>
      <c r="B36" s="53" t="s">
        <v>7</v>
      </c>
      <c r="C36" s="39"/>
      <c r="D36" s="39"/>
      <c r="E36" s="51">
        <f>السفر[[#This Row],[الميزانية]]-السفر[[#This Row],[الفعلية]]</f>
        <v>0</v>
      </c>
      <c r="F36" s="36"/>
      <c r="G36" s="36"/>
      <c r="H36" s="38"/>
      <c r="I36" s="60" t="s">
        <v>8</v>
      </c>
      <c r="J36" s="58">
        <f>SUBTOTAL(109,متنوعة[الميزانية])</f>
        <v>0</v>
      </c>
      <c r="K36" s="58">
        <f>SUBTOTAL(109,متنوعة[الفعلية])</f>
        <v>0</v>
      </c>
      <c r="L36" s="61">
        <f>SUBTOTAL(109,متنوعة[الفرق])</f>
        <v>0</v>
      </c>
      <c r="M36" s="24"/>
      <c r="N36" s="24"/>
      <c r="O36" s="24"/>
      <c r="P36" s="24"/>
      <c r="Q36" s="24"/>
    </row>
    <row r="37" spans="1:17" ht="15.75" customHeight="1" x14ac:dyDescent="0.2">
      <c r="A37" s="29"/>
      <c r="B37" s="60" t="s">
        <v>8</v>
      </c>
      <c r="C37" s="58">
        <f>SUBTOTAL(109,السفر[الميزانية])</f>
        <v>0</v>
      </c>
      <c r="D37" s="58">
        <f>SUBTOTAL(109,السفر[الفعلية])</f>
        <v>0</v>
      </c>
      <c r="E37" s="61">
        <f>SUBTOTAL(109,السفر[الفرق])</f>
        <v>0</v>
      </c>
      <c r="F37" s="20"/>
      <c r="G37" s="20"/>
      <c r="H37" s="38"/>
      <c r="I37" s="4"/>
      <c r="J37" s="4"/>
      <c r="K37" s="4"/>
      <c r="L37" s="4"/>
      <c r="M37" s="24"/>
      <c r="N37" s="24"/>
      <c r="O37" s="24"/>
      <c r="P37" s="24"/>
      <c r="Q37" s="24"/>
    </row>
    <row r="38" spans="1:17" x14ac:dyDescent="0.2">
      <c r="A38" s="47"/>
      <c r="B38" s="24"/>
      <c r="C38" s="24"/>
      <c r="D38" s="24"/>
      <c r="E38" s="24"/>
      <c r="F38" s="24"/>
      <c r="G38" s="24"/>
      <c r="H38" s="48"/>
      <c r="I38" s="24"/>
      <c r="J38" s="24"/>
      <c r="K38" s="24"/>
      <c r="L38" s="24"/>
      <c r="M38" s="24"/>
      <c r="N38" s="24"/>
      <c r="O38" s="24"/>
      <c r="P38" s="24"/>
      <c r="Q38" s="24"/>
    </row>
    <row r="39" spans="1:17" x14ac:dyDescent="0.2">
      <c r="A39" s="47"/>
      <c r="B39" s="24"/>
      <c r="C39" s="24"/>
      <c r="D39" s="24"/>
      <c r="E39" s="24"/>
      <c r="F39" s="24"/>
      <c r="G39" s="24"/>
      <c r="H39" s="48"/>
      <c r="I39" s="24"/>
      <c r="J39" s="24"/>
      <c r="K39" s="24"/>
      <c r="L39" s="24"/>
      <c r="M39" s="24"/>
      <c r="N39" s="24"/>
      <c r="O39" s="24"/>
      <c r="P39" s="24"/>
      <c r="Q39" s="24"/>
    </row>
    <row r="40" spans="1:17" x14ac:dyDescent="0.2">
      <c r="A40" s="47"/>
      <c r="B40" s="24"/>
      <c r="C40" s="24"/>
      <c r="D40" s="24"/>
      <c r="E40" s="24"/>
      <c r="F40" s="24"/>
      <c r="G40" s="24"/>
      <c r="H40" s="48"/>
      <c r="I40" s="24"/>
      <c r="J40" s="24"/>
      <c r="K40" s="24"/>
      <c r="L40" s="24"/>
      <c r="M40" s="24"/>
      <c r="N40" s="24"/>
      <c r="O40" s="24"/>
      <c r="P40" s="24"/>
      <c r="Q40" s="24"/>
    </row>
    <row r="41" spans="1:17" x14ac:dyDescent="0.2">
      <c r="A41" s="24"/>
      <c r="B41" s="24"/>
      <c r="C41" s="24"/>
      <c r="D41" s="24"/>
      <c r="E41" s="24"/>
      <c r="F41" s="24"/>
      <c r="G41" s="24"/>
      <c r="H41" s="47"/>
      <c r="I41" s="24"/>
      <c r="J41" s="24"/>
      <c r="K41" s="24"/>
      <c r="L41" s="24"/>
      <c r="M41" s="24"/>
      <c r="N41" s="24"/>
      <c r="O41" s="24"/>
      <c r="P41" s="24"/>
      <c r="Q41" s="24"/>
    </row>
    <row r="42" spans="1:17" x14ac:dyDescent="0.2">
      <c r="A42" s="24"/>
      <c r="B42" s="24"/>
      <c r="C42" s="24"/>
      <c r="D42" s="24"/>
      <c r="E42" s="24"/>
      <c r="F42" s="24"/>
      <c r="G42" s="24"/>
      <c r="H42" s="47"/>
      <c r="I42" s="24"/>
      <c r="J42" s="24"/>
      <c r="K42" s="24"/>
      <c r="L42" s="24"/>
      <c r="M42" s="24"/>
      <c r="N42" s="24"/>
      <c r="O42" s="24"/>
      <c r="P42" s="24"/>
      <c r="Q42" s="24"/>
    </row>
  </sheetData>
  <mergeCells count="7">
    <mergeCell ref="B2:E8"/>
    <mergeCell ref="I31:L31"/>
    <mergeCell ref="I20:L20"/>
    <mergeCell ref="B31:E31"/>
    <mergeCell ref="B10:E10"/>
    <mergeCell ref="I10:L10"/>
    <mergeCell ref="B20:E20"/>
  </mergeCells>
  <phoneticPr fontId="1" type="noConversion"/>
  <conditionalFormatting sqref="L12:L16">
    <cfRule type="iconSet" priority="24">
      <iconSet iconSet="3Signs">
        <cfvo type="percent" val="0"/>
        <cfvo type="num" val="-20"/>
        <cfvo type="num" val="0"/>
      </iconSet>
    </cfRule>
    <cfRule type="iconSet" priority="11">
      <iconSet iconSet="3Symbols2">
        <cfvo type="percent" val="0"/>
        <cfvo type="percent" val="33"/>
        <cfvo type="percent" val="67"/>
      </iconSet>
    </cfRule>
  </conditionalFormatting>
  <conditionalFormatting sqref="E12:E18 E22:E28 E33:E37 L22:L29 L33:L36">
    <cfRule type="iconSet" priority="25">
      <iconSet iconSet="3Signs">
        <cfvo type="percent" val="0"/>
        <cfvo type="num" val="-20"/>
        <cfvo type="num" val="0"/>
      </iconSet>
    </cfRule>
  </conditionalFormatting>
  <conditionalFormatting sqref="E12:E18">
    <cfRule type="iconSet" priority="13">
      <iconSet iconSet="3Symbols2">
        <cfvo type="percent" val="0"/>
        <cfvo type="percent" val="33"/>
        <cfvo type="percent" val="67"/>
      </iconSet>
    </cfRule>
  </conditionalFormatting>
  <conditionalFormatting sqref="E22:E28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L22:L29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E33:E37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K7">
    <cfRule type="cellIs" dxfId="72" priority="1" operator="greaterThan">
      <formula>SUM(K4-K5)</formula>
    </cfRule>
  </conditionalFormatting>
  <pageMargins left="0.5" right="0.5" top="0.5" bottom="0.5" header="0.5" footer="0.5"/>
  <pageSetup paperSize="9" orientation="landscape" horizontalDpi="4294967292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مخطط موازنة الإجازات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2017-12-27T06:43:55Z</dcterms:created>
  <dcterms:modified xsi:type="dcterms:W3CDTF">2019-06-06T05:53:50Z</dcterms:modified>
</cp:coreProperties>
</file>