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5E1D6F0E-0FFA-41CA-8D92-F58F8A0C37DA}" xr6:coauthVersionLast="31" xr6:coauthVersionMax="36" xr10:uidLastSave="{00000000-0000-0000-0000-000000000000}"/>
  <bookViews>
    <workbookView xWindow="930" yWindow="0" windowWidth="20490" windowHeight="6930" xr2:uid="{00000000-000D-0000-FFFF-FFFF00000000}"/>
  </bookViews>
  <sheets>
    <sheet name="التدفق النقدي" sheetId="1" r:id="rId1"/>
    <sheet name="الدخل الشهري" sheetId="3" r:id="rId2"/>
    <sheet name="المصاريف الشهرية" sheetId="4" r:id="rId3"/>
    <sheet name="بيانات المخطط" sheetId="2" state="hidden" r:id="rId4"/>
  </sheets>
  <definedNames>
    <definedName name="_xlnm.Print_Titles" localSheetId="0">'التدفق النقدي'!$6:$6</definedName>
    <definedName name="_xlnm.Print_Titles" localSheetId="1">'الدخل الشهري'!$5:$5</definedName>
    <definedName name="_xlnm.Print_Titles" localSheetId="2">'المصاريف الشهرية'!$5:$5</definedName>
    <definedName name="الاسم">'التدفق النقدي'!$B$1</definedName>
    <definedName name="السنة">'التدفق النقدي'!$B$4</definedName>
    <definedName name="الشهر">'التدفق النقدي'!$B$3</definedName>
    <definedName name="عنوان_الميزانية">'التدفق النقدي'!$B$2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4" l="1"/>
  <c r="B2" i="3"/>
  <c r="E8" i="3" l="1"/>
  <c r="E7" i="3"/>
  <c r="E6" i="3"/>
  <c r="C9" i="3" l="1"/>
  <c r="D9" i="3"/>
  <c r="B1" i="4" l="1"/>
  <c r="B1" i="3" l="1"/>
  <c r="D26" i="4"/>
  <c r="D6" i="2" s="1"/>
  <c r="C26" i="4"/>
  <c r="C6" i="2" s="1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D5" i="2"/>
  <c r="C7" i="1"/>
  <c r="E9" i="3" l="1"/>
  <c r="E7" i="1" s="1"/>
  <c r="E9" i="1" s="1"/>
  <c r="D8" i="1"/>
  <c r="C5" i="2"/>
  <c r="E26" i="4"/>
  <c r="E8" i="1" s="1"/>
  <c r="D7" i="1"/>
  <c r="D9" i="1" s="1"/>
  <c r="C8" i="1"/>
  <c r="C9" i="1" s="1"/>
  <c r="B3" i="1"/>
  <c r="B4" i="1"/>
  <c r="B4" i="3" l="1"/>
  <c r="B4" i="4"/>
  <c r="B3" i="4"/>
  <c r="B3" i="3"/>
  <c r="C4" i="2"/>
  <c r="D4" i="2"/>
</calcChain>
</file>

<file path=xl/sharedStrings.xml><?xml version="1.0" encoding="utf-8"?>
<sst xmlns="http://schemas.openxmlformats.org/spreadsheetml/2006/main" count="49" uniqueCount="37">
  <si>
    <t>الاسم</t>
  </si>
  <si>
    <t>موازنة العائلة</t>
  </si>
  <si>
    <t>ملاحظة: يتم احتساب جدول التدفق النقدي تلقائياً استناداً إلى الإدخالات الموجودة في ورقتي عمل "الدخل الشهري" و"المصاريف الشهرية"</t>
  </si>
  <si>
    <t>التدفق النقدي</t>
  </si>
  <si>
    <t>إجمالي الدخل</t>
  </si>
  <si>
    <t>إجمالي المصاريف</t>
  </si>
  <si>
    <t>إجمالي النقد</t>
  </si>
  <si>
    <t>المتوقع</t>
  </si>
  <si>
    <t>الفعلي</t>
  </si>
  <si>
    <t>الفرق</t>
  </si>
  <si>
    <t>الدخل الشهري</t>
  </si>
  <si>
    <t>الدخل 1</t>
  </si>
  <si>
    <t>الدخل 2</t>
  </si>
  <si>
    <t>دخل آخر</t>
  </si>
  <si>
    <t>المصاريف الشهرية</t>
  </si>
  <si>
    <t>الإسكان</t>
  </si>
  <si>
    <t>البقالة</t>
  </si>
  <si>
    <t>الهاتف</t>
  </si>
  <si>
    <t>الكهرباء/الوقود</t>
  </si>
  <si>
    <t>المياه/الصرف الصحي/القمامة</t>
  </si>
  <si>
    <t>القنوات الفضائية</t>
  </si>
  <si>
    <t>الإنترنت</t>
  </si>
  <si>
    <t>الصيانة/الإصلاحات</t>
  </si>
  <si>
    <t>رعاية الأطفال</t>
  </si>
  <si>
    <t>الرسوم الدراسية</t>
  </si>
  <si>
    <t>الحيوانات الأليفة</t>
  </si>
  <si>
    <t>وسائل النقل</t>
  </si>
  <si>
    <t>الرعاية الشخصية</t>
  </si>
  <si>
    <t>التأمين</t>
  </si>
  <si>
    <t>بطاقات الائتمان</t>
  </si>
  <si>
    <t>القروض</t>
  </si>
  <si>
    <t>الضرائب</t>
  </si>
  <si>
    <t>الهدايا/التبرعات</t>
  </si>
  <si>
    <t>المدخرات</t>
  </si>
  <si>
    <t>أخرى</t>
  </si>
  <si>
    <t>الإجمالي</t>
  </si>
  <si>
    <t>بيانات المخطط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</si>
</sst>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&quot;ر.س.‏&quot;\ * #,##0_-;_-&quot;ر.س.‏&quot;\ * #,##0\-;_-&quot;ر.س.‏&quot;\ * &quot;-&quot;_-;_-@_-"/>
    <numFmt numFmtId="165" formatCode="_-&quot;ر.س.‏&quot;\ * #,##0.00_-;_-&quot;ر.س.‏&quot;\ * #,##0.00\-;_-&quot;ر.س.‏&quot;\ * &quot;-&quot;??_-;_-@_-"/>
  </numFmts>
  <fonts count="23" x14ac:knownFonts="1">
    <font>
      <b/>
      <sz val="13"/>
      <color theme="2" tint="-0.749961851863155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3"/>
      <color theme="2" tint="-0.749961851863155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theme="1" tint="0.34998626667073579"/>
      <name val="Tahoma"/>
      <family val="2"/>
    </font>
    <font>
      <sz val="11"/>
      <color rgb="FF006100"/>
      <name val="Tahoma"/>
      <family val="2"/>
    </font>
    <font>
      <b/>
      <sz val="25"/>
      <color theme="4" tint="-0.24994659260841701"/>
      <name val="Tahoma"/>
      <family val="2"/>
    </font>
    <font>
      <b/>
      <sz val="25"/>
      <color theme="5" tint="-0.499984740745262"/>
      <name val="Tahoma"/>
      <family val="2"/>
    </font>
    <font>
      <b/>
      <sz val="25"/>
      <color theme="6" tint="-0.499984740745262"/>
      <name val="Tahoma"/>
      <family val="2"/>
    </font>
    <font>
      <b/>
      <sz val="20"/>
      <color theme="5" tint="-0.499984740745262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31"/>
      <color theme="4" tint="-0.24994659260841701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20"/>
      <color theme="1" tint="0.499984740745262"/>
      <name val="Tahoma"/>
      <family val="2"/>
    </font>
    <font>
      <i/>
      <sz val="11"/>
      <color theme="0"/>
      <name val="Tahoma"/>
      <family val="2"/>
    </font>
    <font>
      <b/>
      <sz val="13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7" fillId="0" borderId="0" applyNumberFormat="0" applyFill="0" applyBorder="0" applyAlignment="0" applyProtection="0"/>
    <xf numFmtId="0" fontId="9" fillId="0" borderId="0" applyNumberFormat="0" applyFill="0" applyBorder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Protection="0"/>
    <xf numFmtId="0" fontId="20" fillId="0" borderId="1">
      <alignment horizontal="left" vertical="center"/>
    </xf>
    <xf numFmtId="0" fontId="3" fillId="0" borderId="0"/>
    <xf numFmtId="3" fontId="3" fillId="0" borderId="0">
      <alignment horizontal="left" readingOrder="2"/>
    </xf>
    <xf numFmtId="3" fontId="3" fillId="0" borderId="0">
      <alignment horizontal="left" indent="1" readingOrder="2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4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5" borderId="2" applyNumberFormat="0" applyAlignment="0" applyProtection="0"/>
    <xf numFmtId="0" fontId="16" fillId="6" borderId="3" applyNumberFormat="0" applyAlignment="0" applyProtection="0"/>
    <xf numFmtId="0" fontId="5" fillId="6" borderId="2" applyNumberFormat="0" applyAlignment="0" applyProtection="0"/>
    <xf numFmtId="0" fontId="14" fillId="0" borderId="4" applyNumberFormat="0" applyFill="0" applyAlignment="0" applyProtection="0"/>
    <xf numFmtId="0" fontId="6" fillId="7" borderId="5" applyNumberFormat="0" applyAlignment="0" applyProtection="0"/>
    <xf numFmtId="0" fontId="19" fillId="0" borderId="0" applyNumberFormat="0" applyFill="0" applyBorder="0" applyAlignment="0" applyProtection="0"/>
    <xf numFmtId="0" fontId="3" fillId="8" borderId="6" applyNumberFormat="0" applyFont="0" applyAlignment="0" applyProtection="0"/>
    <xf numFmtId="0" fontId="18" fillId="0" borderId="7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4">
    <xf numFmtId="0" fontId="0" fillId="0" borderId="0" xfId="0"/>
    <xf numFmtId="3" fontId="0" fillId="0" borderId="0" xfId="0" applyNumberFormat="1"/>
    <xf numFmtId="0" fontId="0" fillId="0" borderId="0" xfId="0" applyAlignment="1">
      <alignment horizontal="right" readingOrder="2"/>
    </xf>
    <xf numFmtId="0" fontId="12" fillId="0" borderId="0" xfId="5" applyAlignment="1">
      <alignment horizontal="right" vertical="center" readingOrder="2"/>
    </xf>
    <xf numFmtId="3" fontId="0" fillId="0" borderId="0" xfId="0" applyNumberFormat="1" applyAlignment="1">
      <alignment horizontal="right" readingOrder="2"/>
    </xf>
    <xf numFmtId="0" fontId="17" fillId="0" borderId="0" xfId="1" applyAlignment="1">
      <alignment horizontal="right" vertical="center" readingOrder="2"/>
    </xf>
    <xf numFmtId="0" fontId="12" fillId="0" borderId="0" xfId="5" applyAlignment="1">
      <alignment horizontal="right" readingOrder="2"/>
    </xf>
    <xf numFmtId="0" fontId="20" fillId="0" borderId="1" xfId="7" applyAlignment="1">
      <alignment horizontal="right" vertical="center" readingOrder="2"/>
    </xf>
    <xf numFmtId="0" fontId="0" fillId="0" borderId="0" xfId="0" applyFont="1" applyBorder="1" applyAlignment="1">
      <alignment horizontal="right" readingOrder="2"/>
    </xf>
    <xf numFmtId="0" fontId="0" fillId="0" borderId="0" xfId="8" applyFont="1" applyBorder="1" applyAlignment="1">
      <alignment horizontal="right" readingOrder="2"/>
    </xf>
    <xf numFmtId="0" fontId="0" fillId="0" borderId="0" xfId="0" applyNumberFormat="1" applyAlignment="1">
      <alignment horizontal="right" readingOrder="2"/>
    </xf>
    <xf numFmtId="0" fontId="10" fillId="0" borderId="0" xfId="3" applyAlignment="1">
      <alignment horizontal="right" readingOrder="2"/>
    </xf>
    <xf numFmtId="0" fontId="0" fillId="0" borderId="0" xfId="8" applyFont="1" applyAlignment="1">
      <alignment horizontal="right" readingOrder="2"/>
    </xf>
    <xf numFmtId="0" fontId="3" fillId="0" borderId="0" xfId="8" applyAlignment="1">
      <alignment horizontal="right" readingOrder="2"/>
    </xf>
    <xf numFmtId="0" fontId="11" fillId="0" borderId="0" xfId="4" applyAlignment="1">
      <alignment horizontal="right" readingOrder="2"/>
    </xf>
    <xf numFmtId="0" fontId="9" fillId="0" borderId="0" xfId="2" applyAlignment="1">
      <alignment horizontal="right" readingOrder="2"/>
    </xf>
    <xf numFmtId="3" fontId="0" fillId="0" borderId="0" xfId="0" applyNumberFormat="1" applyFont="1" applyBorder="1" applyAlignment="1">
      <alignment horizontal="left" readingOrder="2"/>
    </xf>
    <xf numFmtId="0" fontId="21" fillId="0" borderId="0" xfId="6" applyFont="1" applyAlignment="1">
      <alignment horizontal="right" readingOrder="2"/>
    </xf>
    <xf numFmtId="0" fontId="22" fillId="0" borderId="0" xfId="0" applyFont="1" applyAlignment="1">
      <alignment horizontal="right" readingOrder="2"/>
    </xf>
    <xf numFmtId="0" fontId="0" fillId="0" borderId="0" xfId="0" applyFont="1" applyAlignment="1">
      <alignment horizontal="right" readingOrder="2"/>
    </xf>
    <xf numFmtId="0" fontId="12" fillId="0" borderId="0" xfId="5" applyFont="1" applyAlignment="1">
      <alignment horizontal="right" vertical="center" readingOrder="2"/>
    </xf>
    <xf numFmtId="3" fontId="0" fillId="0" borderId="0" xfId="0" applyNumberFormat="1" applyFont="1" applyAlignment="1">
      <alignment horizontal="right" readingOrder="2"/>
    </xf>
    <xf numFmtId="0" fontId="0" fillId="0" borderId="0" xfId="0" applyFont="1"/>
    <xf numFmtId="0" fontId="17" fillId="0" borderId="0" xfId="1" applyFont="1" applyAlignment="1">
      <alignment horizontal="right" vertical="center" readingOrder="2"/>
    </xf>
    <xf numFmtId="0" fontId="12" fillId="0" borderId="0" xfId="5" applyFont="1" applyAlignment="1">
      <alignment horizontal="right" readingOrder="2"/>
    </xf>
    <xf numFmtId="0" fontId="20" fillId="0" borderId="1" xfId="7" applyFont="1" applyAlignment="1">
      <alignment horizontal="right" vertical="center" readingOrder="2"/>
    </xf>
    <xf numFmtId="0" fontId="7" fillId="0" borderId="0" xfId="6" applyFont="1" applyAlignment="1">
      <alignment horizontal="right" readingOrder="2"/>
    </xf>
    <xf numFmtId="0" fontId="9" fillId="0" borderId="0" xfId="2" applyFont="1" applyBorder="1" applyAlignment="1">
      <alignment horizontal="right" readingOrder="2"/>
    </xf>
    <xf numFmtId="3" fontId="0" fillId="0" borderId="0" xfId="0" applyNumberFormat="1" applyFont="1"/>
    <xf numFmtId="0" fontId="3" fillId="0" borderId="0" xfId="0" applyFont="1" applyBorder="1" applyAlignment="1">
      <alignment horizontal="right" readingOrder="2"/>
    </xf>
    <xf numFmtId="3" fontId="3" fillId="0" borderId="0" xfId="0" applyNumberFormat="1" applyFont="1" applyBorder="1" applyAlignment="1">
      <alignment horizontal="left" readingOrder="2"/>
    </xf>
    <xf numFmtId="3" fontId="3" fillId="0" borderId="0" xfId="10">
      <alignment horizontal="left" indent="1" readingOrder="2"/>
    </xf>
    <xf numFmtId="3" fontId="3" fillId="0" borderId="0" xfId="9">
      <alignment horizontal="left" readingOrder="2"/>
    </xf>
    <xf numFmtId="0" fontId="22" fillId="0" borderId="0" xfId="0" applyFont="1" applyAlignment="1">
      <alignment horizontal="left" readingOrder="2"/>
    </xf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Amounts" xfId="9" xr:uid="{00000000-0005-0000-0000-000000000000}"/>
    <cellStyle name="Bad" xfId="17" builtinId="27" customBuiltin="1"/>
    <cellStyle name="Calculation" xfId="21" builtinId="22" customBuiltin="1"/>
    <cellStyle name="Check Cell" xfId="23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6" builtinId="53" customBuiltin="1"/>
    <cellStyle name="Good" xfId="1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5" builtinId="5" customBuiltin="1"/>
    <cellStyle name="Table Details" xfId="8" xr:uid="{00000000-0005-0000-0000-000007000000}"/>
    <cellStyle name="Title" xfId="1" builtinId="15" customBuiltin="1"/>
    <cellStyle name="Total" xfId="26" builtinId="25" customBuiltin="1"/>
    <cellStyle name="Variance" xfId="10" xr:uid="{00000000-0005-0000-0000-000009000000}"/>
    <cellStyle name="Warning Text" xfId="24" builtinId="11" customBuiltin="1"/>
    <cellStyle name="Year" xfId="7" xr:uid="{00000000-0005-0000-0000-00000A000000}"/>
  </cellStyles>
  <dxfs count="22">
    <dxf>
      <alignment horizontal="left" vertical="bottom" textRotation="0" wrapText="0" indent="0" justifyLastLine="0" shrinkToFit="0" readingOrder="2"/>
    </dxf>
    <dxf>
      <alignment horizontal="left" vertical="bottom" textRotation="0" wrapText="0" indent="0" justifyLastLine="0" shrinkToFit="0" readingOrder="2"/>
    </dxf>
    <dxf>
      <alignment horizontal="lef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alignment horizontal="right" vertical="bottom" textRotation="0" wrapText="0" indent="0" justifyLastLine="0" shrinkToFit="0" readingOrder="2"/>
    </dxf>
    <dxf>
      <alignment horizontal="left" vertical="bottom" textRotation="0" wrapText="0" indent="0" justifyLastLine="0" shrinkToFit="0" readingOrder="2"/>
    </dxf>
    <dxf>
      <alignment horizontal="left" vertical="bottom" textRotation="0" wrapText="0" indent="0" justifyLastLine="0" shrinkToFit="0" readingOrder="2"/>
    </dxf>
    <dxf>
      <alignment horizontal="lef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Tahoma"/>
        <family val="2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Tahoma"/>
        <family val="2"/>
        <scheme val="none"/>
      </font>
      <alignment horizontal="right" vertical="bottom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3" defaultTableStyle="Family budget cash flow" defaultPivotStyle="PivotStyleLight16">
    <tableStyle name="Family budget cash flow" pivot="0" count="3" xr9:uid="{00000000-0011-0000-FFFF-FFFF00000000}">
      <tableStyleElement type="wholeTable" dxfId="21"/>
      <tableStyleElement type="headerRow" dxfId="20"/>
      <tableStyleElement type="totalRow" dxfId="19"/>
    </tableStyle>
    <tableStyle name="Family budget monthly expense" pivot="0" count="3" xr9:uid="{00000000-0011-0000-FFFF-FFFF01000000}">
      <tableStyleElement type="wholeTable" dxfId="18"/>
      <tableStyleElement type="headerRow" dxfId="17"/>
      <tableStyleElement type="totalRow" dxfId="16"/>
    </tableStyle>
    <tableStyle name="Family budget monthly income" pivot="0" count="3" xr9:uid="{00000000-0011-0000-FFFF-FFFF02000000}">
      <tableStyleElement type="wholeTable" dxfId="15"/>
      <tableStyleElement type="headerRow" dxfId="14"/>
      <tableStyleElement type="totalRow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693740139427719E-4"/>
          <c:y val="0.16952182104652491"/>
          <c:w val="0.68894258484169146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'بيانات المخطط'!$C$3</c:f>
              <c:strCache>
                <c:ptCount val="1"/>
                <c:pt idx="0">
                  <c:v>المتوقع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'بيانات المخطط'!$B$4:$B$6</c:f>
              <c:strCache>
                <c:ptCount val="3"/>
                <c:pt idx="0">
                  <c:v>التدفق النقدي</c:v>
                </c:pt>
                <c:pt idx="1">
                  <c:v>الدخل الشهري</c:v>
                </c:pt>
                <c:pt idx="2">
                  <c:v>المصاريف الشهرية</c:v>
                </c:pt>
              </c:strCache>
            </c:strRef>
          </c:cat>
          <c:val>
            <c:numRef>
              <c:f>'بيانات المخطط'!$C$4:$C$6</c:f>
              <c:numCache>
                <c:formatCode>General</c:formatCode>
                <c:ptCount val="3"/>
                <c:pt idx="0">
                  <c:v>2097</c:v>
                </c:pt>
                <c:pt idx="1">
                  <c:v>5700</c:v>
                </c:pt>
                <c:pt idx="2">
                  <c:v>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'بيانات المخطط'!$D$3</c:f>
              <c:strCache>
                <c:ptCount val="1"/>
                <c:pt idx="0">
                  <c:v>الفعلي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'بيانات المخطط'!$B$4:$B$6</c:f>
              <c:strCache>
                <c:ptCount val="3"/>
                <c:pt idx="0">
                  <c:v>التدفق النقدي</c:v>
                </c:pt>
                <c:pt idx="1">
                  <c:v>الدخل الشهري</c:v>
                </c:pt>
                <c:pt idx="2">
                  <c:v>المصاريف الشهرية</c:v>
                </c:pt>
              </c:strCache>
            </c:strRef>
          </c:cat>
          <c:val>
            <c:numRef>
              <c:f>'بيانات المخطط'!$D$4:$D$6</c:f>
              <c:numCache>
                <c:formatCode>General</c:formatCode>
                <c:ptCount val="3"/>
                <c:pt idx="0">
                  <c:v>1845</c:v>
                </c:pt>
                <c:pt idx="1">
                  <c:v>5500</c:v>
                </c:pt>
                <c:pt idx="2">
                  <c:v>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420927144"/>
        <c:axId val="420929496"/>
      </c:barChart>
      <c:catAx>
        <c:axId val="42092714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420929496"/>
        <c:crosses val="autoZero"/>
        <c:auto val="1"/>
        <c:lblAlgn val="ctr"/>
        <c:lblOffset val="100"/>
        <c:noMultiLvlLbl val="0"/>
      </c:catAx>
      <c:valAx>
        <c:axId val="420929496"/>
        <c:scaling>
          <c:orientation val="minMax"/>
        </c:scaling>
        <c:delete val="0"/>
        <c:axPos val="r"/>
        <c:numFmt formatCode="&quot;ر.س.‏&quot;\ #,##0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42092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6227584688090053"/>
          <c:y val="0.71315352199315429"/>
          <c:w val="0.12874683649413149"/>
          <c:h val="0.17871135732900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3</xdr:row>
      <xdr:rowOff>190500</xdr:rowOff>
    </xdr:from>
    <xdr:to>
      <xdr:col>3</xdr:col>
      <xdr:colOff>1295400</xdr:colOff>
      <xdr:row>4</xdr:row>
      <xdr:rowOff>2609117</xdr:rowOff>
    </xdr:to>
    <xdr:graphicFrame macro="">
      <xdr:nvGraphicFramePr>
        <xdr:cNvPr id="3" name="مخطط الموازنة" descr="A chart showing the comparison of Actual and Projected Cash Flow, Monthly Income and Monthly Expens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التدفق_النقدي" displayName="التدفق_النقدي" ref="B6:E9" totalsRowCount="1" headerRowDxfId="12" dataDxfId="11" totalsRowDxfId="10">
  <autoFilter ref="B6:E8" xr:uid="{00000000-0009-0000-0100-000001000000}"/>
  <tableColumns count="4">
    <tableColumn id="1" xr3:uid="{00000000-0010-0000-0000-000001000000}" name="التدفق النقدي" totalsRowLabel="إجمالي النقد" dataDxfId="9" totalsRowDxfId="8"/>
    <tableColumn id="3" xr3:uid="{00000000-0010-0000-0000-000003000000}" name="المتوقع" totalsRowFunction="custom" dataCellStyle="Amounts">
      <totalsRowFormula>C7-C8</totalsRowFormula>
    </tableColumn>
    <tableColumn id="4" xr3:uid="{00000000-0010-0000-0000-000004000000}" name="الفعلي" totalsRowFunction="custom" dataCellStyle="Amounts">
      <totalsRowFormula>D7-D8</totalsRowFormula>
    </tableColumn>
    <tableColumn id="5" xr3:uid="{00000000-0010-0000-0000-000005000000}" name="الفرق" totalsRowFunction="sum" dataCellStyle="Variance">
      <calculatedColumnFormula>الدخل[[#Totals],[الفرق]]</calculatedColumnFormula>
    </tableColumn>
  </tableColumns>
  <tableStyleInfo name="Family budget cash flow" showFirstColumn="0" showLastColumn="0" showRowStripes="0" showColumnStripes="0"/>
  <extLst>
    <ext xmlns:x14="http://schemas.microsoft.com/office/spreadsheetml/2009/9/main" uri="{504A1905-F514-4f6f-8877-14C23A59335A}">
      <x14:table altTextSummary="Projected, Actual, and Variance cash flow are automatically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الدخل" displayName="الدخل" ref="B5:E9" totalsRowCount="1">
  <autoFilter ref="B5:E8" xr:uid="{00000000-0009-0000-0100-000005000000}"/>
  <tableColumns count="4">
    <tableColumn id="1" xr3:uid="{00000000-0010-0000-0100-000001000000}" name="الدخل الشهري" totalsRowLabel="إجمالي الدخل" totalsRowDxfId="7" dataCellStyle="Table Details"/>
    <tableColumn id="3" xr3:uid="{00000000-0010-0000-0100-000003000000}" name="المتوقع" totalsRowFunction="sum" totalsRowDxfId="6" dataCellStyle="Amounts"/>
    <tableColumn id="4" xr3:uid="{00000000-0010-0000-0100-000004000000}" name="الفعلي" totalsRowFunction="sum" totalsRowDxfId="5" dataCellStyle="Amounts"/>
    <tableColumn id="5" xr3:uid="{00000000-0010-0000-0100-000005000000}" name="الفرق" totalsRowFunction="sum" totalsRowDxfId="4" dataCellStyle="Variance">
      <calculatedColumnFormula>الدخل[[#This Row],[الفعلي]]-الدخل[[#This Row],[المتوقع]]</calculatedColumnFormula>
    </tableColumn>
  </tableColumns>
  <tableStyleInfo name="Family budget monthly income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for Projected and Actual income in this table. Variance is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المصاريف" displayName="المصاريف" ref="B5:E26" totalsRowCount="1">
  <autoFilter ref="B5:E25" xr:uid="{00000000-0009-0000-0100-000009000000}"/>
  <tableColumns count="4">
    <tableColumn id="1" xr3:uid="{00000000-0010-0000-0200-000001000000}" name="المصاريف الشهرية" totalsRowLabel="الإجمالي" totalsRowDxfId="3" dataCellStyle="Table Details"/>
    <tableColumn id="3" xr3:uid="{00000000-0010-0000-0200-000003000000}" name="المتوقع" totalsRowFunction="sum" totalsRowDxfId="2" dataCellStyle="Amounts"/>
    <tableColumn id="4" xr3:uid="{00000000-0010-0000-0200-000004000000}" name="الفعلي" totalsRowFunction="sum" totalsRowDxfId="1" dataCellStyle="Amounts"/>
    <tableColumn id="5" xr3:uid="{00000000-0010-0000-0200-000005000000}" name="الفرق" totalsRowFunction="sum" totalsRowDxfId="0" dataCellStyle="Variance">
      <calculatedColumnFormula>المصاريف[[#This Row],[المتوقع]]-المصاريف[[#This Row],[الفعلي]]</calculatedColumnFormula>
    </tableColumn>
  </tableColumns>
  <tableStyleInfo name="Family budget monthly expense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for Projected and Actual expenses in this table. Vari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0EAACF"/>
      </a:accent1>
      <a:accent2>
        <a:srgbClr val="A1D23A"/>
      </a:accent2>
      <a:accent3>
        <a:srgbClr val="F6893A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Family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E9"/>
  <sheetViews>
    <sheetView showGridLines="0" rightToLeft="1" tabSelected="1" zoomScaleNormal="100" workbookViewId="0"/>
  </sheetViews>
  <sheetFormatPr defaultRowHeight="17.25" customHeight="1" x14ac:dyDescent="0.25"/>
  <cols>
    <col min="1" max="1" width="2.6328125" style="22" customWidth="1"/>
    <col min="2" max="2" width="44.26953125" style="22" customWidth="1"/>
    <col min="3" max="3" width="18" style="22" customWidth="1"/>
    <col min="4" max="5" width="14.1796875" style="28" customWidth="1"/>
    <col min="6" max="6" width="2.6328125" style="22" customWidth="1"/>
    <col min="7" max="16384" width="8.7265625" style="22"/>
  </cols>
  <sheetData>
    <row r="1" spans="1:5" ht="23.25" customHeight="1" x14ac:dyDescent="0.25">
      <c r="A1" s="19"/>
      <c r="B1" s="20" t="s">
        <v>0</v>
      </c>
      <c r="C1" s="21"/>
      <c r="D1" s="21"/>
      <c r="E1" s="21"/>
    </row>
    <row r="2" spans="1:5" ht="46.5" customHeight="1" x14ac:dyDescent="0.25">
      <c r="A2" s="19"/>
      <c r="B2" s="23" t="s">
        <v>1</v>
      </c>
      <c r="C2" s="21"/>
      <c r="D2" s="21"/>
      <c r="E2" s="21"/>
    </row>
    <row r="3" spans="1:5" ht="26.25" thickBot="1" x14ac:dyDescent="0.4">
      <c r="A3" s="19"/>
      <c r="B3" s="24" t="str">
        <f ca="1">TEXT(TODAY(),"mmmm")</f>
        <v>August</v>
      </c>
      <c r="C3" s="21"/>
      <c r="D3" s="21"/>
      <c r="E3" s="21"/>
    </row>
    <row r="4" spans="1:5" ht="25.5" x14ac:dyDescent="0.25">
      <c r="A4" s="19"/>
      <c r="B4" s="25">
        <f ca="1">YEAR(TODAY())</f>
        <v>2018</v>
      </c>
      <c r="C4" s="21"/>
      <c r="D4" s="21"/>
      <c r="E4" s="21"/>
    </row>
    <row r="5" spans="1:5" ht="219.75" customHeight="1" x14ac:dyDescent="0.25">
      <c r="A5" s="19"/>
      <c r="B5" s="26" t="s">
        <v>2</v>
      </c>
      <c r="C5" s="17"/>
      <c r="D5" s="17"/>
      <c r="E5" s="17"/>
    </row>
    <row r="6" spans="1:5" ht="45" customHeight="1" x14ac:dyDescent="0.4">
      <c r="A6" s="19"/>
      <c r="B6" s="27" t="s">
        <v>3</v>
      </c>
      <c r="C6" s="8" t="s">
        <v>7</v>
      </c>
      <c r="D6" s="8" t="s">
        <v>8</v>
      </c>
      <c r="E6" s="8" t="s">
        <v>9</v>
      </c>
    </row>
    <row r="7" spans="1:5" ht="17.25" customHeight="1" x14ac:dyDescent="0.25">
      <c r="A7" s="19"/>
      <c r="B7" s="9" t="s">
        <v>4</v>
      </c>
      <c r="C7" s="32">
        <f>الدخل[[#Totals],[المتوقع]]</f>
        <v>5700</v>
      </c>
      <c r="D7" s="32">
        <f>الدخل[[#Totals],[الفعلي]]</f>
        <v>5500</v>
      </c>
      <c r="E7" s="31">
        <f>الدخل[[#Totals],[الفرق]]</f>
        <v>-200</v>
      </c>
    </row>
    <row r="8" spans="1:5" ht="17.25" customHeight="1" x14ac:dyDescent="0.25">
      <c r="A8" s="19"/>
      <c r="B8" s="9" t="s">
        <v>5</v>
      </c>
      <c r="C8" s="32">
        <f>المصاريف[[#Totals],[المتوقع]]</f>
        <v>3603</v>
      </c>
      <c r="D8" s="32">
        <f>المصاريف[[#Totals],[الفعلي]]</f>
        <v>3655</v>
      </c>
      <c r="E8" s="31">
        <f>المصاريف[[#Totals],[الفرق]]</f>
        <v>-52</v>
      </c>
    </row>
    <row r="9" spans="1:5" ht="17.25" customHeight="1" x14ac:dyDescent="0.25">
      <c r="A9" s="19"/>
      <c r="B9" s="29" t="s">
        <v>6</v>
      </c>
      <c r="C9" s="30">
        <f>C7-C8</f>
        <v>2097</v>
      </c>
      <c r="D9" s="30">
        <f>D7-D8</f>
        <v>1845</v>
      </c>
      <c r="E9" s="30">
        <f>SUBTOTAL(109,التدفق_النقدي[الفرق])</f>
        <v>-252</v>
      </c>
    </row>
  </sheetData>
  <dataValidations count="10">
    <dataValidation allowBlank="1" showInputMessage="1" showErrorMessage="1" prompt="قم بإنشاء &quot;ميزانية العائلة&quot; في هذا المصنف. يتم تحديث جدول &quot;المخطط&quot; و&quot;التدفق النقدي&quot; في ورقة العمل هذه تلقائيًا استناداً إلى &quot;الدخل الشهري&quot; و&quot;المصاريف&quot; التي تم إدخالها في أوراق العمل الأخرى" sqref="A1" xr:uid="{00000000-0002-0000-0000-000000000000}"/>
    <dataValidation allowBlank="1" showInputMessage="1" showErrorMessage="1" prompt="أدخل اسماً للميزانية في هذه الخلية" sqref="B1" xr:uid="{00000000-0002-0000-0000-000001000000}"/>
    <dataValidation allowBlank="1" showInputMessage="1" showErrorMessage="1" prompt="أدخل الشهر في هذه الخلية والسنة في الخلية أدناه" sqref="B3" xr:uid="{00000000-0002-0000-0000-000002000000}"/>
    <dataValidation allowBlank="1" showInputMessage="1" showErrorMessage="1" prompt="أدخل السنة في هذه الخلية" sqref="B4" xr:uid="{00000000-0002-0000-0000-000003000000}"/>
    <dataValidation allowBlank="1" showInputMessage="1" showErrorMessage="1" prompt="يتم تحديث عناصر &quot;إجمالي الدخل&quot; و&quot;إجمالي المصاريف&quot; تلقائياً في هذا العمود أسفل هذا العنوان استناداً إلى الإدخالات الموجودة في جدولي &quot;الدخل&quot; و&quot;المصاريف&quot;" sqref="B6" xr:uid="{00000000-0002-0000-0000-000004000000}"/>
    <dataValidation allowBlank="1" showInputMessage="1" showErrorMessage="1" prompt="يتم تحديث &quot;الدخل والمصاريف الفعليين&quot; تلقائياً في هذا العمود أسفل هذا العنوان" sqref="D6" xr:uid="{00000000-0002-0000-0000-000005000000}"/>
    <dataValidation allowBlank="1" showInputMessage="1" showErrorMessage="1" prompt="يتم تحديث أيقونة وقيمة الفرق تلقائياً في هذا العمود أسفل هذا العنوان" sqref="E6" xr:uid="{00000000-0002-0000-0000-000006000000}"/>
    <dataValidation allowBlank="1" showInputMessage="1" showErrorMessage="1" prompt="مخطط يُظهر مقارنة بين &quot;التدفق النقدي&quot; و&quot;الدخل الشهري&quot; و&quot;المصاريف الشهرية&quot; الفعلية والمتوقعة" sqref="B5" xr:uid="{00000000-0002-0000-0000-000007000000}"/>
    <dataValidation allowBlank="1" showInputMessage="1" showErrorMessage="1" prompt="عنوان ورقة العمل هذه في هذه الخلية وفي &quot;المخطط&quot; وفي &quot;التلميح&quot; في الخلية B5. أدخل الشهر في الخلية أدناه" sqref="B2" xr:uid="{00000000-0002-0000-0000-000008000000}"/>
    <dataValidation allowBlank="1" showInputMessage="1" showErrorMessage="1" prompt="يتم تحديث &quot;الدخل والمصاريف المتوقعين&quot; تلقائياً في هذا العمود أسفل هذا العنوان" sqref="C6" xr:uid="{00000000-0002-0000-0000-000009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ignoredErrors>
    <ignoredError sqref="E8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70BE87D5-6E62-4533-88AE-53E31B3F506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E7:E8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A1:E9"/>
  <sheetViews>
    <sheetView showGridLines="0" rightToLeft="1" zoomScaleNormal="100" workbookViewId="0"/>
  </sheetViews>
  <sheetFormatPr defaultRowHeight="17.25" customHeight="1" x14ac:dyDescent="0.25"/>
  <cols>
    <col min="1" max="1" width="2.6328125" customWidth="1"/>
    <col min="2" max="2" width="44.26953125" customWidth="1"/>
    <col min="3" max="3" width="18" customWidth="1"/>
    <col min="4" max="5" width="14.1796875" style="1" customWidth="1"/>
    <col min="6" max="6" width="2.6328125" customWidth="1"/>
  </cols>
  <sheetData>
    <row r="1" spans="1:5" ht="23.25" customHeight="1" x14ac:dyDescent="0.25">
      <c r="A1" s="2"/>
      <c r="B1" s="3" t="str">
        <f>الاسم</f>
        <v>الاسم</v>
      </c>
      <c r="C1" s="4"/>
      <c r="D1" s="4"/>
      <c r="E1" s="4"/>
    </row>
    <row r="2" spans="1:5" ht="46.5" customHeight="1" x14ac:dyDescent="0.25">
      <c r="A2" s="2"/>
      <c r="B2" s="5" t="str">
        <f>عنوان_الميزانية</f>
        <v>موازنة العائلة</v>
      </c>
      <c r="C2" s="10"/>
      <c r="D2" s="4"/>
      <c r="E2" s="4"/>
    </row>
    <row r="3" spans="1:5" ht="26.25" thickBot="1" x14ac:dyDescent="0.4">
      <c r="A3" s="2"/>
      <c r="B3" s="6" t="str">
        <f ca="1">الشهر</f>
        <v>August</v>
      </c>
      <c r="C3" s="4"/>
      <c r="D3" s="4"/>
      <c r="E3" s="4"/>
    </row>
    <row r="4" spans="1:5" ht="25.5" x14ac:dyDescent="0.25">
      <c r="A4" s="2"/>
      <c r="B4" s="7">
        <f ca="1">السنة</f>
        <v>2018</v>
      </c>
      <c r="C4" s="4"/>
      <c r="D4" s="4"/>
      <c r="E4" s="4"/>
    </row>
    <row r="5" spans="1:5" ht="45" customHeight="1" x14ac:dyDescent="0.4">
      <c r="A5" s="2"/>
      <c r="B5" s="11" t="s">
        <v>10</v>
      </c>
      <c r="C5" s="2" t="s">
        <v>7</v>
      </c>
      <c r="D5" s="2" t="s">
        <v>8</v>
      </c>
      <c r="E5" s="2" t="s">
        <v>9</v>
      </c>
    </row>
    <row r="6" spans="1:5" ht="17.25" customHeight="1" x14ac:dyDescent="0.25">
      <c r="A6" s="2"/>
      <c r="B6" s="12" t="s">
        <v>11</v>
      </c>
      <c r="C6" s="32">
        <v>4000</v>
      </c>
      <c r="D6" s="32">
        <v>4000</v>
      </c>
      <c r="E6" s="31">
        <f>الدخل[[#This Row],[الفعلي]]-الدخل[[#This Row],[المتوقع]]</f>
        <v>0</v>
      </c>
    </row>
    <row r="7" spans="1:5" ht="17.25" customHeight="1" x14ac:dyDescent="0.25">
      <c r="A7" s="2"/>
      <c r="B7" s="12" t="s">
        <v>12</v>
      </c>
      <c r="C7" s="32">
        <v>1400</v>
      </c>
      <c r="D7" s="32">
        <v>1500</v>
      </c>
      <c r="E7" s="31">
        <f>الدخل[[#This Row],[الفعلي]]-الدخل[[#This Row],[المتوقع]]</f>
        <v>100</v>
      </c>
    </row>
    <row r="8" spans="1:5" ht="17.25" customHeight="1" x14ac:dyDescent="0.25">
      <c r="A8" s="2"/>
      <c r="B8" s="13" t="s">
        <v>13</v>
      </c>
      <c r="C8" s="32">
        <v>300</v>
      </c>
      <c r="D8" s="32">
        <v>0</v>
      </c>
      <c r="E8" s="31">
        <f>الدخل[[#This Row],[الفعلي]]-الدخل[[#This Row],[المتوقع]]</f>
        <v>-300</v>
      </c>
    </row>
    <row r="9" spans="1:5" ht="17.25" customHeight="1" x14ac:dyDescent="0.25">
      <c r="A9" s="2"/>
      <c r="B9" s="8" t="s">
        <v>4</v>
      </c>
      <c r="C9" s="16">
        <f>SUBTOTAL(109,الدخل[المتوقع])</f>
        <v>5700</v>
      </c>
      <c r="D9" s="16">
        <f>SUBTOTAL(109,الدخل[الفعلي])</f>
        <v>5500</v>
      </c>
      <c r="E9" s="16">
        <f>SUBTOTAL(109,الدخل[الفرق])</f>
        <v>-200</v>
      </c>
    </row>
  </sheetData>
  <dataValidations count="9">
    <dataValidation allowBlank="1" showInputMessage="1" showErrorMessage="1" prompt="يتم حساب الفرق تلقائياً، ويتم تحديث الأيقونة في هذا العمود أسفل هذا العنوان" sqref="E5" xr:uid="{00000000-0002-0000-0100-000000000000}"/>
    <dataValidation allowBlank="1" showInputMessage="1" showErrorMessage="1" prompt="أدخل &quot;الدخل الفعلي&quot; في هذا العمود أسفل هذا العنوان" sqref="D5" xr:uid="{00000000-0002-0000-0100-000001000000}"/>
    <dataValidation allowBlank="1" showInputMessage="1" showErrorMessage="1" prompt="أدخل &quot;الدخل المتوقع&quot; في هذا العمود أسفل هذا العنوان" sqref="C5" xr:uid="{00000000-0002-0000-0100-000002000000}"/>
    <dataValidation allowBlank="1" showInputMessage="1" showErrorMessage="1" prompt="أدخل عناصر &quot;الدخل الشهري&quot; في هذا العمود أسفل هذا العنوان. استخدم عوامل تصفية العناوين للبحث عن إدخالات معينة" sqref="B5" xr:uid="{00000000-0002-0000-0100-000003000000}"/>
    <dataValidation allowBlank="1" showInputMessage="1" showErrorMessage="1" prompt="يتم تحديث السنة تلقائياً استناداً إلى السنة التي تم إدخالها في الخلية B4 في ورقة العمل &quot;التدفق النقدي&quot;. أدخل تفاصيل الدخل في الجدول أدناه" sqref="B4" xr:uid="{00000000-0002-0000-0100-000004000000}"/>
    <dataValidation allowBlank="1" showInputMessage="1" showErrorMessage="1" prompt="يتم تحديث الشهر تلقائياً استناداً إلى الشهر الذي تم إدخاله في الخلية B3 في ورقة العمل &quot;التدفق النقدي&quot;" sqref="B3" xr:uid="{00000000-0002-0000-0100-000005000000}"/>
    <dataValidation allowBlank="1" showInputMessage="1" showErrorMessage="1" prompt="يتم تحديث &quot;الاسم&quot; تلقائياً استناداً إلى &quot;الاسم&quot; الذي تم إدخاله في الخلية B1 في ورقة العمل &quot;التدفق النقدي&quot;" sqref="B1" xr:uid="{00000000-0002-0000-0100-000006000000}"/>
    <dataValidation allowBlank="1" showInputMessage="1" showErrorMessage="1" prompt="أدخل التفاصيل في الجدول &quot;الدخل&quot; في ورقة العمل هذه لتعقب &quot;الدخل الشهري الفعلي والمتوقع&quot;" sqref="A1" xr:uid="{00000000-0002-0000-0100-000007000000}"/>
    <dataValidation allowBlank="1" showInputMessage="1" showErrorMessage="1" prompt="يتم تحديث العنوان تلقائياً استناداً إلى العنوان الذي تم إدخاله في الخلية B2 في ورقة العمل &quot;التدفق النقدي&quot;" sqref="B2" xr:uid="{00000000-0002-0000-0100-000008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F0DD961-455D-48EE-B855-82B2BFC255F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autoPageBreaks="0" fitToPage="1"/>
  </sheetPr>
  <dimension ref="A1:E26"/>
  <sheetViews>
    <sheetView showGridLines="0" rightToLeft="1" zoomScaleNormal="100" workbookViewId="0"/>
  </sheetViews>
  <sheetFormatPr defaultRowHeight="17.25" customHeight="1" x14ac:dyDescent="0.25"/>
  <cols>
    <col min="1" max="1" width="2.6328125" customWidth="1"/>
    <col min="2" max="2" width="44.26953125" customWidth="1"/>
    <col min="3" max="3" width="18" customWidth="1"/>
    <col min="4" max="5" width="14.1796875" style="1" customWidth="1"/>
    <col min="6" max="6" width="2.6328125" customWidth="1"/>
  </cols>
  <sheetData>
    <row r="1" spans="1:5" ht="23.25" customHeight="1" x14ac:dyDescent="0.25">
      <c r="A1" s="2"/>
      <c r="B1" s="3" t="str">
        <f>الاسم</f>
        <v>الاسم</v>
      </c>
      <c r="C1" s="4"/>
      <c r="D1" s="4"/>
      <c r="E1" s="4"/>
    </row>
    <row r="2" spans="1:5" ht="46.5" customHeight="1" x14ac:dyDescent="0.25">
      <c r="A2" s="2"/>
      <c r="B2" s="5" t="str">
        <f>عنوان_الميزانية</f>
        <v>موازنة العائلة</v>
      </c>
      <c r="C2" s="4"/>
      <c r="D2" s="4"/>
      <c r="E2" s="4"/>
    </row>
    <row r="3" spans="1:5" ht="26.25" thickBot="1" x14ac:dyDescent="0.4">
      <c r="A3" s="2"/>
      <c r="B3" s="6" t="str">
        <f ca="1">الشهر</f>
        <v>August</v>
      </c>
      <c r="C3" s="4"/>
      <c r="D3" s="4"/>
      <c r="E3" s="4"/>
    </row>
    <row r="4" spans="1:5" ht="25.5" x14ac:dyDescent="0.25">
      <c r="A4" s="2"/>
      <c r="B4" s="7">
        <f ca="1">السنة</f>
        <v>2018</v>
      </c>
      <c r="C4" s="4"/>
      <c r="D4" s="4"/>
      <c r="E4" s="4"/>
    </row>
    <row r="5" spans="1:5" ht="45" customHeight="1" x14ac:dyDescent="0.4">
      <c r="A5" s="2"/>
      <c r="B5" s="14" t="s">
        <v>14</v>
      </c>
      <c r="C5" s="2" t="s">
        <v>7</v>
      </c>
      <c r="D5" s="2" t="s">
        <v>8</v>
      </c>
      <c r="E5" s="2" t="s">
        <v>9</v>
      </c>
    </row>
    <row r="6" spans="1:5" ht="17.25" customHeight="1" x14ac:dyDescent="0.25">
      <c r="A6" s="2"/>
      <c r="B6" s="13" t="s">
        <v>15</v>
      </c>
      <c r="C6" s="32">
        <v>1500</v>
      </c>
      <c r="D6" s="32">
        <v>1500</v>
      </c>
      <c r="E6" s="31">
        <f>المصاريف[[#This Row],[المتوقع]]-المصاريف[[#This Row],[الفعلي]]</f>
        <v>0</v>
      </c>
    </row>
    <row r="7" spans="1:5" ht="17.25" customHeight="1" x14ac:dyDescent="0.25">
      <c r="A7" s="2"/>
      <c r="B7" s="13" t="s">
        <v>16</v>
      </c>
      <c r="C7" s="32">
        <v>250</v>
      </c>
      <c r="D7" s="32">
        <v>280</v>
      </c>
      <c r="E7" s="31">
        <f>المصاريف[[#This Row],[المتوقع]]-المصاريف[[#This Row],[الفعلي]]</f>
        <v>-30</v>
      </c>
    </row>
    <row r="8" spans="1:5" ht="17.25" customHeight="1" x14ac:dyDescent="0.25">
      <c r="A8" s="2"/>
      <c r="B8" s="13" t="s">
        <v>17</v>
      </c>
      <c r="C8" s="32">
        <v>38</v>
      </c>
      <c r="D8" s="32">
        <v>38</v>
      </c>
      <c r="E8" s="31">
        <f>المصاريف[[#This Row],[المتوقع]]-المصاريف[[#This Row],[الفعلي]]</f>
        <v>0</v>
      </c>
    </row>
    <row r="9" spans="1:5" ht="17.25" customHeight="1" x14ac:dyDescent="0.25">
      <c r="A9" s="2"/>
      <c r="B9" s="13" t="s">
        <v>18</v>
      </c>
      <c r="C9" s="32">
        <v>65</v>
      </c>
      <c r="D9" s="32">
        <v>78</v>
      </c>
      <c r="E9" s="31">
        <f>المصاريف[[#This Row],[المتوقع]]-المصاريف[[#This Row],[الفعلي]]</f>
        <v>-13</v>
      </c>
    </row>
    <row r="10" spans="1:5" ht="17.25" customHeight="1" x14ac:dyDescent="0.25">
      <c r="A10" s="2"/>
      <c r="B10" s="13" t="s">
        <v>19</v>
      </c>
      <c r="C10" s="32">
        <v>25</v>
      </c>
      <c r="D10" s="32">
        <v>21</v>
      </c>
      <c r="E10" s="31">
        <f>المصاريف[[#This Row],[المتوقع]]-المصاريف[[#This Row],[الفعلي]]</f>
        <v>4</v>
      </c>
    </row>
    <row r="11" spans="1:5" ht="17.25" customHeight="1" x14ac:dyDescent="0.25">
      <c r="A11" s="2"/>
      <c r="B11" s="13" t="s">
        <v>20</v>
      </c>
      <c r="C11" s="32">
        <v>75</v>
      </c>
      <c r="D11" s="32">
        <v>83</v>
      </c>
      <c r="E11" s="31">
        <f>المصاريف[[#This Row],[المتوقع]]-المصاريف[[#This Row],[الفعلي]]</f>
        <v>-8</v>
      </c>
    </row>
    <row r="12" spans="1:5" ht="17.25" customHeight="1" x14ac:dyDescent="0.25">
      <c r="A12" s="2"/>
      <c r="B12" s="13" t="s">
        <v>21</v>
      </c>
      <c r="C12" s="32">
        <v>60</v>
      </c>
      <c r="D12" s="32">
        <v>60</v>
      </c>
      <c r="E12" s="31">
        <f>المصاريف[[#This Row],[المتوقع]]-المصاريف[[#This Row],[الفعلي]]</f>
        <v>0</v>
      </c>
    </row>
    <row r="13" spans="1:5" ht="17.25" customHeight="1" x14ac:dyDescent="0.25">
      <c r="A13" s="2"/>
      <c r="B13" s="13" t="s">
        <v>22</v>
      </c>
      <c r="C13" s="32">
        <v>0</v>
      </c>
      <c r="D13" s="32">
        <v>60</v>
      </c>
      <c r="E13" s="31">
        <f>المصاريف[[#This Row],[المتوقع]]-المصاريف[[#This Row],[الفعلي]]</f>
        <v>-60</v>
      </c>
    </row>
    <row r="14" spans="1:5" ht="17.25" customHeight="1" x14ac:dyDescent="0.25">
      <c r="A14" s="2"/>
      <c r="B14" s="13" t="s">
        <v>23</v>
      </c>
      <c r="C14" s="32">
        <v>180</v>
      </c>
      <c r="D14" s="32">
        <v>150</v>
      </c>
      <c r="E14" s="31">
        <f>المصاريف[[#This Row],[المتوقع]]-المصاريف[[#This Row],[الفعلي]]</f>
        <v>30</v>
      </c>
    </row>
    <row r="15" spans="1:5" ht="17.25" customHeight="1" x14ac:dyDescent="0.25">
      <c r="A15" s="2"/>
      <c r="B15" s="13" t="s">
        <v>24</v>
      </c>
      <c r="C15" s="32">
        <v>250</v>
      </c>
      <c r="D15" s="32">
        <v>250</v>
      </c>
      <c r="E15" s="31">
        <f>المصاريف[[#This Row],[المتوقع]]-المصاريف[[#This Row],[الفعلي]]</f>
        <v>0</v>
      </c>
    </row>
    <row r="16" spans="1:5" ht="17.25" customHeight="1" x14ac:dyDescent="0.25">
      <c r="A16" s="2"/>
      <c r="B16" s="13" t="s">
        <v>25</v>
      </c>
      <c r="C16" s="32">
        <v>75</v>
      </c>
      <c r="D16" s="32">
        <v>80</v>
      </c>
      <c r="E16" s="31">
        <f>المصاريف[[#This Row],[المتوقع]]-المصاريف[[#This Row],[الفعلي]]</f>
        <v>-5</v>
      </c>
    </row>
    <row r="17" spans="1:5" ht="17.25" customHeight="1" x14ac:dyDescent="0.25">
      <c r="A17" s="2"/>
      <c r="B17" s="13" t="s">
        <v>26</v>
      </c>
      <c r="C17" s="32">
        <v>280</v>
      </c>
      <c r="D17" s="32">
        <v>260</v>
      </c>
      <c r="E17" s="31">
        <f>المصاريف[[#This Row],[المتوقع]]-المصاريف[[#This Row],[الفعلي]]</f>
        <v>20</v>
      </c>
    </row>
    <row r="18" spans="1:5" ht="17.25" customHeight="1" x14ac:dyDescent="0.25">
      <c r="A18" s="2"/>
      <c r="B18" s="13" t="s">
        <v>27</v>
      </c>
      <c r="C18" s="32">
        <v>75</v>
      </c>
      <c r="D18" s="32">
        <v>65</v>
      </c>
      <c r="E18" s="31">
        <f>المصاريف[[#This Row],[المتوقع]]-المصاريف[[#This Row],[الفعلي]]</f>
        <v>10</v>
      </c>
    </row>
    <row r="19" spans="1:5" ht="17.25" customHeight="1" x14ac:dyDescent="0.25">
      <c r="A19" s="2"/>
      <c r="B19" s="13" t="s">
        <v>28</v>
      </c>
      <c r="C19" s="32">
        <v>255</v>
      </c>
      <c r="D19" s="32">
        <v>255</v>
      </c>
      <c r="E19" s="31">
        <f>المصاريف[[#This Row],[المتوقع]]-المصاريف[[#This Row],[الفعلي]]</f>
        <v>0</v>
      </c>
    </row>
    <row r="20" spans="1:5" ht="17.25" customHeight="1" x14ac:dyDescent="0.25">
      <c r="A20" s="2"/>
      <c r="B20" s="13" t="s">
        <v>29</v>
      </c>
      <c r="C20" s="32">
        <v>100</v>
      </c>
      <c r="D20" s="32">
        <v>100</v>
      </c>
      <c r="E20" s="31">
        <f>المصاريف[[#This Row],[المتوقع]]-المصاريف[[#This Row],[الفعلي]]</f>
        <v>0</v>
      </c>
    </row>
    <row r="21" spans="1:5" ht="17.25" customHeight="1" x14ac:dyDescent="0.25">
      <c r="A21" s="2"/>
      <c r="B21" s="13" t="s">
        <v>30</v>
      </c>
      <c r="C21" s="32">
        <v>0</v>
      </c>
      <c r="D21" s="32">
        <v>0</v>
      </c>
      <c r="E21" s="31">
        <f>المصاريف[[#This Row],[المتوقع]]-المصاريف[[#This Row],[الفعلي]]</f>
        <v>0</v>
      </c>
    </row>
    <row r="22" spans="1:5" ht="17.25" customHeight="1" x14ac:dyDescent="0.25">
      <c r="A22" s="2"/>
      <c r="B22" s="13" t="s">
        <v>31</v>
      </c>
      <c r="C22" s="32">
        <v>0</v>
      </c>
      <c r="D22" s="32">
        <v>0</v>
      </c>
      <c r="E22" s="31">
        <f>المصاريف[[#This Row],[المتوقع]]-المصاريف[[#This Row],[الفعلي]]</f>
        <v>0</v>
      </c>
    </row>
    <row r="23" spans="1:5" ht="17.25" customHeight="1" x14ac:dyDescent="0.25">
      <c r="A23" s="2"/>
      <c r="B23" s="13" t="s">
        <v>32</v>
      </c>
      <c r="C23" s="32">
        <v>150</v>
      </c>
      <c r="D23" s="32">
        <v>150</v>
      </c>
      <c r="E23" s="31">
        <f>المصاريف[[#This Row],[المتوقع]]-المصاريف[[#This Row],[الفعلي]]</f>
        <v>0</v>
      </c>
    </row>
    <row r="24" spans="1:5" ht="17.25" customHeight="1" x14ac:dyDescent="0.25">
      <c r="A24" s="2"/>
      <c r="B24" s="13" t="s">
        <v>33</v>
      </c>
      <c r="C24" s="32">
        <v>225</v>
      </c>
      <c r="D24" s="32">
        <v>225</v>
      </c>
      <c r="E24" s="31">
        <f>المصاريف[[#This Row],[المتوقع]]-المصاريف[[#This Row],[الفعلي]]</f>
        <v>0</v>
      </c>
    </row>
    <row r="25" spans="1:5" ht="17.25" customHeight="1" x14ac:dyDescent="0.25">
      <c r="A25" s="2"/>
      <c r="B25" s="13" t="s">
        <v>34</v>
      </c>
      <c r="C25" s="32">
        <v>0</v>
      </c>
      <c r="D25" s="32">
        <v>0</v>
      </c>
      <c r="E25" s="31">
        <f>المصاريف[[#This Row],[المتوقع]]-المصاريف[[#This Row],[الفعلي]]</f>
        <v>0</v>
      </c>
    </row>
    <row r="26" spans="1:5" ht="17.25" customHeight="1" x14ac:dyDescent="0.25">
      <c r="A26" s="2"/>
      <c r="B26" s="8" t="s">
        <v>35</v>
      </c>
      <c r="C26" s="16">
        <f>SUBTOTAL(109,المصاريف[المتوقع])</f>
        <v>3603</v>
      </c>
      <c r="D26" s="16">
        <f>SUBTOTAL(109,المصاريف[الفعلي])</f>
        <v>3655</v>
      </c>
      <c r="E26" s="16">
        <f>SUBTOTAL(109,المصاريف[الفرق])</f>
        <v>-52</v>
      </c>
    </row>
  </sheetData>
  <dataValidations count="9">
    <dataValidation allowBlank="1" showInputMessage="1" showErrorMessage="1" prompt="أدخل التفاصيل في الجدول &quot;المصاريف&quot; في ورقة العمل هذه لتعقب &quot;المصاريف الشهرية الفعلية والمتوقعة&quot;" sqref="A1" xr:uid="{00000000-0002-0000-0200-000000000000}"/>
    <dataValidation allowBlank="1" showInputMessage="1" showErrorMessage="1" prompt="يتم تحديث الاسم تلقائياً استناداً إلى الاسم الذي تم إدخاله في الخلية B1 في ورقة العمل &quot;التدفق النقدي&quot;" sqref="B1" xr:uid="{00000000-0002-0000-0200-000001000000}"/>
    <dataValidation allowBlank="1" showInputMessage="1" showErrorMessage="1" prompt="يتم تحديث الشهر تلقائياً استناداً إلى الشهر الذي تم إدخاله في الخلية B3 في ورقة العمل &quot;التدفق النقدي&quot;" sqref="B3" xr:uid="{00000000-0002-0000-0200-000002000000}"/>
    <dataValidation allowBlank="1" showInputMessage="1" showErrorMessage="1" prompt="يتم تحديث السنة تلقائياً استناداً إلى السنة التي تم إدخالها في الخلية B4 في ورقة العمل &quot;التدفق النقدي&quot;. أدخل تفاصيل المصاريف في الجدول أدناه" sqref="B4" xr:uid="{00000000-0002-0000-0200-000003000000}"/>
    <dataValidation allowBlank="1" showInputMessage="1" showErrorMessage="1" prompt="أدخل عناصر &quot;المصاريف الشهرية&quot; في هذا العمود أسفل هذا العنوان. استخدم عوامل تصفية العناوين للبحث عن إدخالات معينة" sqref="B5" xr:uid="{00000000-0002-0000-0200-000004000000}"/>
    <dataValidation allowBlank="1" showInputMessage="1" showErrorMessage="1" prompt="أدخل &quot;المصاريف المتوقعة&quot; في هذا العمود أسفل هذا العنوان" sqref="C5" xr:uid="{00000000-0002-0000-0200-000005000000}"/>
    <dataValidation allowBlank="1" showInputMessage="1" showErrorMessage="1" prompt="أدخل &quot;المصاريف الفعلية&quot; في هذا العمود أسفل هذا العنوان" sqref="D5" xr:uid="{00000000-0002-0000-0200-000006000000}"/>
    <dataValidation allowBlank="1" showInputMessage="1" showErrorMessage="1" prompt="يتم حساب الفرق تلقائياً، ويتم تحديث الأيقونة في هذا العمود أسفل هذا العنوان" sqref="E5" xr:uid="{00000000-0002-0000-0200-000007000000}"/>
    <dataValidation allowBlank="1" showInputMessage="1" showErrorMessage="1" prompt="يتم تحديث العنوان تلقائياً استناداً إلى العنوان الذي تم إدخاله في الخلية B2 في ورقة العمل &quot;التدفق النقدي&quot;" sqref="B2" xr:uid="{00000000-0002-0000-0200-000008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67763B4-2C55-44EE-AC84-368FA4355A3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5"/>
  </sheetPr>
  <dimension ref="A1:D6"/>
  <sheetViews>
    <sheetView showGridLines="0" rightToLeft="1" workbookViewId="0"/>
  </sheetViews>
  <sheetFormatPr defaultRowHeight="16.5" x14ac:dyDescent="0.25"/>
  <cols>
    <col min="1" max="1" width="1.6328125" customWidth="1"/>
    <col min="2" max="2" width="14.6328125" customWidth="1"/>
    <col min="3" max="4" width="12.26953125" customWidth="1"/>
  </cols>
  <sheetData>
    <row r="1" spans="1:4" ht="37.5" x14ac:dyDescent="0.4">
      <c r="A1" s="2"/>
      <c r="B1" s="15" t="s">
        <v>36</v>
      </c>
      <c r="C1" s="5"/>
      <c r="D1" s="5"/>
    </row>
    <row r="2" spans="1:4" x14ac:dyDescent="0.25">
      <c r="A2" s="2"/>
      <c r="B2" s="2"/>
      <c r="C2" s="2"/>
      <c r="D2" s="2"/>
    </row>
    <row r="3" spans="1:4" x14ac:dyDescent="0.25">
      <c r="A3" s="2"/>
      <c r="B3" s="18"/>
      <c r="C3" s="18" t="s">
        <v>7</v>
      </c>
      <c r="D3" s="18" t="s">
        <v>8</v>
      </c>
    </row>
    <row r="4" spans="1:4" x14ac:dyDescent="0.25">
      <c r="A4" s="2"/>
      <c r="B4" s="18" t="s">
        <v>3</v>
      </c>
      <c r="C4" s="33">
        <f>التدفق_النقدي[[#Totals],[المتوقع]]</f>
        <v>2097</v>
      </c>
      <c r="D4" s="33">
        <f>التدفق_النقدي[[#Totals],[الفعلي]]</f>
        <v>1845</v>
      </c>
    </row>
    <row r="5" spans="1:4" x14ac:dyDescent="0.25">
      <c r="A5" s="2"/>
      <c r="B5" s="18" t="s">
        <v>10</v>
      </c>
      <c r="C5" s="33">
        <f>الدخل[[#Totals],[المتوقع]]</f>
        <v>5700</v>
      </c>
      <c r="D5" s="33">
        <f>الدخل[[#Totals],[الفعلي]]</f>
        <v>5500</v>
      </c>
    </row>
    <row r="6" spans="1:4" x14ac:dyDescent="0.25">
      <c r="A6" s="2"/>
      <c r="B6" s="18" t="s">
        <v>14</v>
      </c>
      <c r="C6" s="33">
        <f>المصاريف[[#Totals],[المتوقع]]</f>
        <v>3603</v>
      </c>
      <c r="D6" s="33">
        <f>المصاريف[[#Totals],[الفعلي]]</f>
        <v>3655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التدفق النقدي</vt:lpstr>
      <vt:lpstr>الدخل الشهري</vt:lpstr>
      <vt:lpstr>المصاريف الشهرية</vt:lpstr>
      <vt:lpstr>بيانات المخطط</vt:lpstr>
      <vt:lpstr>'التدفق النقدي'!Print_Titles</vt:lpstr>
      <vt:lpstr>'الدخل الشهري'!Print_Titles</vt:lpstr>
      <vt:lpstr>'المصاريف الشهرية'!Print_Titles</vt:lpstr>
      <vt:lpstr>الاسم</vt:lpstr>
      <vt:lpstr>السنة</vt:lpstr>
      <vt:lpstr>الشهر</vt:lpstr>
      <vt:lpstr>عنوان_الميزانية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2018-08-10T05:41:55Z</dcterms:created>
  <dcterms:modified xsi:type="dcterms:W3CDTF">2018-08-10T05:41:55Z</dcterms:modified>
</cp:coreProperties>
</file>