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فف\Desktop\ar-SA\"/>
    </mc:Choice>
  </mc:AlternateContent>
  <xr:revisionPtr revIDLastSave="0" documentId="13_ncr:1_{14BF081D-4B1D-4BA3-A763-A46BA4654385}" xr6:coauthVersionLast="44" xr6:coauthVersionMax="45" xr10:uidLastSave="{00000000-0000-0000-0000-000000000000}"/>
  <bookViews>
    <workbookView xWindow="-120" yWindow="-120" windowWidth="28980" windowHeight="15345" xr2:uid="{00000000-000D-0000-FFFF-FFFF00000000}"/>
  </bookViews>
  <sheets>
    <sheet name="جدول القرض" sheetId="2" r:id="rId1"/>
  </sheets>
  <definedNames>
    <definedName name="ColumnTitle1">PaymentSchedule[[#Headers],[رقم الدفعة]]</definedName>
    <definedName name="End_Bal">PaymentSchedule[الرصيد الختامي]</definedName>
    <definedName name="ExtraPayments">'جدول القرض'!$E$9</definedName>
    <definedName name="InterestRate">'جدول القرض'!$E$4</definedName>
    <definedName name="LastCol">MATCH(REPT("z",255),'جدول القرض'!$11:$11)</definedName>
    <definedName name="LastRow">MATCH(9.99E+307,'جدول القرض'!$B:$B)</definedName>
    <definedName name="LoanIsGood">('جدول القرض'!$E$3*'جدول القرض'!$E$4*'جدول القرض'!$E$5*'جدول القرض'!$E$7)&gt;0</definedName>
    <definedName name="LoanPeriod">'جدول القرض'!$E$5</definedName>
    <definedName name="LoanStartDate">'جدول القرض'!$E$7</definedName>
    <definedName name="PaymentsPerYear">'جدول القرض'!$E$6</definedName>
    <definedName name="_xlnm.Print_Titles" localSheetId="0">'جدول القرض'!$11:$11</definedName>
    <definedName name="PrintArea_SET">OFFSET('جدول القرض'!$B$1,,,LastRow,LastCol)</definedName>
    <definedName name="RowTitleRegion1..E9">'جدول القرض'!$C$3:$D$3</definedName>
    <definedName name="RowTitleRegion2..I7">'جدول القرض'!$G$3:$H$3</definedName>
    <definedName name="RowTitleRegion3..E9">'جدول القرض'!$C$9</definedName>
    <definedName name="RowTitleRegion4..H9">'جدول القرض'!$G$9</definedName>
    <definedName name="إجمالي_الدفعات_المبكرة">SUM(PaymentSchedule[الدفعة الإضافية])</definedName>
    <definedName name="إجمالي_الفائدة">SUM(PaymentSchedule[الفائدة])</definedName>
    <definedName name="اسم_المقرض">'جدول القرض'!$H$9:$I$9</definedName>
    <definedName name="الدفعة_المجدولة">'جدول القرض'!$I$3</definedName>
    <definedName name="عدد_الدفعات_الفعلية">IFERROR(IF(LoanIsGood,IF(PaymentsPerYear=1,1,MATCH(0.01,End_Bal,-1)+1)),"")</definedName>
    <definedName name="عدد_الدفعات_المجدولة">'جدول القرض'!$I$4</definedName>
    <definedName name="مبلغ_القرض">'جدول القرض'!$E$3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2" l="1"/>
  <c r="I4" i="2" l="1"/>
  <c r="B22" i="2" l="1"/>
  <c r="B24" i="2"/>
  <c r="B26" i="2"/>
  <c r="B28" i="2"/>
  <c r="B30" i="2"/>
  <c r="B32" i="2"/>
  <c r="B34" i="2"/>
  <c r="B36" i="2"/>
  <c r="B38" i="2"/>
  <c r="B40" i="2"/>
  <c r="B23" i="2"/>
  <c r="B25" i="2"/>
  <c r="B27" i="2"/>
  <c r="B29" i="2"/>
  <c r="B31" i="2"/>
  <c r="B33" i="2"/>
  <c r="B35" i="2"/>
  <c r="B37" i="2"/>
  <c r="B39" i="2"/>
  <c r="B41" i="2"/>
  <c r="B43" i="2"/>
  <c r="B42" i="2"/>
  <c r="B49" i="2"/>
  <c r="B50" i="2"/>
  <c r="B47" i="2"/>
  <c r="B48" i="2"/>
  <c r="B45" i="2"/>
  <c r="B46" i="2"/>
  <c r="B53" i="2"/>
  <c r="B54" i="2"/>
  <c r="B57" i="2"/>
  <c r="B58" i="2"/>
  <c r="B65" i="2"/>
  <c r="B66" i="2"/>
  <c r="B73" i="2"/>
  <c r="B74" i="2"/>
  <c r="B75" i="2"/>
  <c r="B77" i="2"/>
  <c r="B79" i="2"/>
  <c r="B81" i="2"/>
  <c r="B83" i="2"/>
  <c r="B85" i="2"/>
  <c r="B87" i="2"/>
  <c r="B89" i="2"/>
  <c r="B56" i="2"/>
  <c r="B63" i="2"/>
  <c r="B64" i="2"/>
  <c r="B71" i="2"/>
  <c r="B72" i="2"/>
  <c r="B61" i="2"/>
  <c r="B62" i="2"/>
  <c r="B69" i="2"/>
  <c r="B70" i="2"/>
  <c r="B76" i="2"/>
  <c r="B78" i="2"/>
  <c r="B80" i="2"/>
  <c r="B82" i="2"/>
  <c r="B84" i="2"/>
  <c r="B86" i="2"/>
  <c r="B88" i="2"/>
  <c r="B90" i="2"/>
  <c r="B92" i="2"/>
  <c r="B94" i="2"/>
  <c r="B96" i="2"/>
  <c r="B98" i="2"/>
  <c r="B100" i="2"/>
  <c r="B102" i="2"/>
  <c r="B104" i="2"/>
  <c r="B106" i="2"/>
  <c r="B108" i="2"/>
  <c r="B110" i="2"/>
  <c r="B112" i="2"/>
  <c r="B52" i="2"/>
  <c r="B60" i="2"/>
  <c r="B93" i="2"/>
  <c r="B101" i="2"/>
  <c r="B109" i="2"/>
  <c r="B113" i="2"/>
  <c r="B115" i="2"/>
  <c r="B117" i="2"/>
  <c r="B119" i="2"/>
  <c r="B121" i="2"/>
  <c r="B123" i="2"/>
  <c r="B125" i="2"/>
  <c r="B127" i="2"/>
  <c r="B129" i="2"/>
  <c r="B131" i="2"/>
  <c r="B67" i="2"/>
  <c r="B91" i="2"/>
  <c r="B99" i="2"/>
  <c r="B107" i="2"/>
  <c r="B59" i="2"/>
  <c r="B97" i="2"/>
  <c r="B105" i="2"/>
  <c r="B114" i="2"/>
  <c r="B116" i="2"/>
  <c r="B118" i="2"/>
  <c r="B120" i="2"/>
  <c r="B122" i="2"/>
  <c r="B124" i="2"/>
  <c r="B126" i="2"/>
  <c r="B128" i="2"/>
  <c r="B130" i="2"/>
  <c r="B132" i="2"/>
  <c r="B134" i="2"/>
  <c r="B136" i="2"/>
  <c r="B138" i="2"/>
  <c r="B140" i="2"/>
  <c r="B142" i="2"/>
  <c r="B144" i="2"/>
  <c r="B146" i="2"/>
  <c r="B148" i="2"/>
  <c r="B150" i="2"/>
  <c r="B152" i="2"/>
  <c r="B154" i="2"/>
  <c r="B44" i="2"/>
  <c r="B68" i="2"/>
  <c r="B111" i="2"/>
  <c r="B141" i="2"/>
  <c r="B149" i="2"/>
  <c r="B51" i="2"/>
  <c r="B103" i="2"/>
  <c r="B135" i="2"/>
  <c r="B139" i="2"/>
  <c r="B147" i="2"/>
  <c r="B155" i="2"/>
  <c r="B157" i="2"/>
  <c r="B159" i="2"/>
  <c r="B161" i="2"/>
  <c r="B163" i="2"/>
  <c r="B165" i="2"/>
  <c r="B167" i="2"/>
  <c r="B169" i="2"/>
  <c r="B171" i="2"/>
  <c r="B173" i="2"/>
  <c r="B175" i="2"/>
  <c r="B177" i="2"/>
  <c r="B179" i="2"/>
  <c r="B55" i="2"/>
  <c r="B95" i="2"/>
  <c r="B145" i="2"/>
  <c r="B153" i="2"/>
  <c r="B133" i="2"/>
  <c r="B156" i="2"/>
  <c r="B164" i="2"/>
  <c r="B172" i="2"/>
  <c r="B182" i="2"/>
  <c r="B186" i="2"/>
  <c r="B190" i="2"/>
  <c r="B194" i="2"/>
  <c r="B198" i="2"/>
  <c r="B199" i="2"/>
  <c r="B206" i="2"/>
  <c r="B207" i="2"/>
  <c r="B214" i="2"/>
  <c r="B215" i="2"/>
  <c r="B222" i="2"/>
  <c r="B223" i="2"/>
  <c r="B224" i="2"/>
  <c r="B226" i="2"/>
  <c r="B228" i="2"/>
  <c r="B230" i="2"/>
  <c r="B232" i="2"/>
  <c r="B234" i="2"/>
  <c r="B236" i="2"/>
  <c r="B238" i="2"/>
  <c r="B240" i="2"/>
  <c r="B242" i="2"/>
  <c r="B137" i="2"/>
  <c r="B158" i="2"/>
  <c r="B166" i="2"/>
  <c r="B174" i="2"/>
  <c r="B183" i="2"/>
  <c r="B187" i="2"/>
  <c r="B191" i="2"/>
  <c r="B195" i="2"/>
  <c r="B197" i="2"/>
  <c r="B204" i="2"/>
  <c r="B205" i="2"/>
  <c r="B212" i="2"/>
  <c r="B213" i="2"/>
  <c r="B220" i="2"/>
  <c r="B221" i="2"/>
  <c r="B151" i="2"/>
  <c r="B160" i="2"/>
  <c r="B168" i="2"/>
  <c r="B176" i="2"/>
  <c r="B180" i="2"/>
  <c r="B184" i="2"/>
  <c r="B188" i="2"/>
  <c r="B192" i="2"/>
  <c r="B196" i="2"/>
  <c r="B202" i="2"/>
  <c r="B203" i="2"/>
  <c r="B210" i="2"/>
  <c r="B211" i="2"/>
  <c r="B218" i="2"/>
  <c r="B219" i="2"/>
  <c r="B225" i="2"/>
  <c r="B227" i="2"/>
  <c r="B229" i="2"/>
  <c r="B231" i="2"/>
  <c r="B233" i="2"/>
  <c r="B235" i="2"/>
  <c r="B237" i="2"/>
  <c r="B239" i="2"/>
  <c r="B241" i="2"/>
  <c r="B243" i="2"/>
  <c r="B245" i="2"/>
  <c r="B247" i="2"/>
  <c r="B249" i="2"/>
  <c r="B251" i="2"/>
  <c r="B253" i="2"/>
  <c r="B255" i="2"/>
  <c r="B257" i="2"/>
  <c r="B259" i="2"/>
  <c r="B261" i="2"/>
  <c r="B263" i="2"/>
  <c r="B265" i="2"/>
  <c r="B267" i="2"/>
  <c r="B162" i="2"/>
  <c r="B193" i="2"/>
  <c r="B209" i="2"/>
  <c r="B252" i="2"/>
  <c r="B260" i="2"/>
  <c r="B269" i="2"/>
  <c r="B271" i="2"/>
  <c r="B273" i="2"/>
  <c r="B275" i="2"/>
  <c r="B277" i="2"/>
  <c r="B279" i="2"/>
  <c r="B281" i="2"/>
  <c r="B283" i="2"/>
  <c r="B285" i="2"/>
  <c r="B287" i="2"/>
  <c r="B289" i="2"/>
  <c r="B291" i="2"/>
  <c r="B293" i="2"/>
  <c r="B295" i="2"/>
  <c r="B297" i="2"/>
  <c r="B299" i="2"/>
  <c r="B301" i="2"/>
  <c r="B303" i="2"/>
  <c r="B305" i="2"/>
  <c r="B307" i="2"/>
  <c r="B309" i="2"/>
  <c r="B311" i="2"/>
  <c r="B313" i="2"/>
  <c r="B315" i="2"/>
  <c r="B317" i="2"/>
  <c r="B319" i="2"/>
  <c r="B321" i="2"/>
  <c r="B323" i="2"/>
  <c r="B325" i="2"/>
  <c r="B327" i="2"/>
  <c r="B329" i="2"/>
  <c r="B331" i="2"/>
  <c r="B333" i="2"/>
  <c r="B335" i="2"/>
  <c r="B337" i="2"/>
  <c r="B339" i="2"/>
  <c r="B341" i="2"/>
  <c r="B343" i="2"/>
  <c r="B345" i="2"/>
  <c r="B347" i="2"/>
  <c r="B349" i="2"/>
  <c r="B170" i="2"/>
  <c r="B181" i="2"/>
  <c r="B201" i="2"/>
  <c r="B216" i="2"/>
  <c r="B246" i="2"/>
  <c r="B250" i="2"/>
  <c r="B258" i="2"/>
  <c r="B266" i="2"/>
  <c r="B143" i="2"/>
  <c r="B178" i="2"/>
  <c r="B185" i="2"/>
  <c r="B208" i="2"/>
  <c r="B256" i="2"/>
  <c r="B264" i="2"/>
  <c r="B268" i="2"/>
  <c r="B270" i="2"/>
  <c r="B272" i="2"/>
  <c r="B274" i="2"/>
  <c r="B276" i="2"/>
  <c r="B278" i="2"/>
  <c r="B280" i="2"/>
  <c r="B282" i="2"/>
  <c r="B284" i="2"/>
  <c r="B286" i="2"/>
  <c r="B288" i="2"/>
  <c r="B290" i="2"/>
  <c r="B292" i="2"/>
  <c r="B294" i="2"/>
  <c r="B296" i="2"/>
  <c r="B298" i="2"/>
  <c r="B300" i="2"/>
  <c r="B302" i="2"/>
  <c r="B304" i="2"/>
  <c r="B306" i="2"/>
  <c r="B308" i="2"/>
  <c r="B310" i="2"/>
  <c r="B312" i="2"/>
  <c r="B314" i="2"/>
  <c r="B316" i="2"/>
  <c r="B318" i="2"/>
  <c r="B320" i="2"/>
  <c r="B322" i="2"/>
  <c r="B324" i="2"/>
  <c r="B326" i="2"/>
  <c r="B328" i="2"/>
  <c r="B330" i="2"/>
  <c r="B332" i="2"/>
  <c r="B334" i="2"/>
  <c r="B336" i="2"/>
  <c r="B338" i="2"/>
  <c r="B340" i="2"/>
  <c r="B342" i="2"/>
  <c r="B344" i="2"/>
  <c r="B346" i="2"/>
  <c r="B348" i="2"/>
  <c r="B350" i="2"/>
  <c r="B352" i="2"/>
  <c r="B354" i="2"/>
  <c r="B356" i="2"/>
  <c r="B358" i="2"/>
  <c r="B360" i="2"/>
  <c r="B362" i="2"/>
  <c r="B364" i="2"/>
  <c r="B366" i="2"/>
  <c r="B368" i="2"/>
  <c r="B262" i="2"/>
  <c r="B351" i="2"/>
  <c r="B355" i="2"/>
  <c r="B359" i="2"/>
  <c r="B363" i="2"/>
  <c r="B367" i="2"/>
  <c r="B370" i="2"/>
  <c r="B371" i="2"/>
  <c r="B254" i="2"/>
  <c r="B189" i="2"/>
  <c r="B200" i="2"/>
  <c r="B217" i="2"/>
  <c r="B244" i="2"/>
  <c r="B353" i="2"/>
  <c r="B357" i="2"/>
  <c r="B361" i="2"/>
  <c r="B365" i="2"/>
  <c r="B369" i="2"/>
  <c r="B248" i="2"/>
  <c r="B20" i="2"/>
  <c r="B19" i="2"/>
  <c r="B12" i="2"/>
  <c r="I3" i="2"/>
  <c r="B18" i="2"/>
  <c r="B17" i="2"/>
  <c r="B16" i="2"/>
  <c r="B15" i="2"/>
  <c r="B14" i="2"/>
  <c r="B21" i="2"/>
  <c r="B13" i="2"/>
  <c r="C244" i="2" l="1"/>
  <c r="E244" i="2"/>
  <c r="C262" i="2"/>
  <c r="E262" i="2"/>
  <c r="E346" i="2"/>
  <c r="C346" i="2"/>
  <c r="E322" i="2"/>
  <c r="C322" i="2"/>
  <c r="E298" i="2"/>
  <c r="C298" i="2"/>
  <c r="E274" i="2"/>
  <c r="C274" i="2"/>
  <c r="C250" i="2"/>
  <c r="E250" i="2"/>
  <c r="C337" i="2"/>
  <c r="E337" i="2"/>
  <c r="C313" i="2"/>
  <c r="E313" i="2"/>
  <c r="C289" i="2"/>
  <c r="E289" i="2"/>
  <c r="C252" i="2"/>
  <c r="E252" i="2"/>
  <c r="C251" i="2"/>
  <c r="E251" i="2"/>
  <c r="E227" i="2"/>
  <c r="C227" i="2"/>
  <c r="C180" i="2"/>
  <c r="E180" i="2"/>
  <c r="E195" i="2"/>
  <c r="C195" i="2"/>
  <c r="C234" i="2"/>
  <c r="E234" i="2"/>
  <c r="C199" i="2"/>
  <c r="E199" i="2"/>
  <c r="C156" i="2"/>
  <c r="E156" i="2"/>
  <c r="E167" i="2"/>
  <c r="C167" i="2"/>
  <c r="C149" i="2"/>
  <c r="E149" i="2"/>
  <c r="C140" i="2"/>
  <c r="E140" i="2"/>
  <c r="E124" i="2"/>
  <c r="C124" i="2"/>
  <c r="E116" i="2"/>
  <c r="C116" i="2"/>
  <c r="E67" i="2"/>
  <c r="C67" i="2"/>
  <c r="C125" i="2"/>
  <c r="E125" i="2"/>
  <c r="C101" i="2"/>
  <c r="E101" i="2"/>
  <c r="E112" i="2"/>
  <c r="C112" i="2"/>
  <c r="E104" i="2"/>
  <c r="C104" i="2"/>
  <c r="E96" i="2"/>
  <c r="C96" i="2"/>
  <c r="E88" i="2"/>
  <c r="C88" i="2"/>
  <c r="E80" i="2"/>
  <c r="C80" i="2"/>
  <c r="E69" i="2"/>
  <c r="C69" i="2"/>
  <c r="E71" i="2"/>
  <c r="C71" i="2"/>
  <c r="C89" i="2"/>
  <c r="E89" i="2"/>
  <c r="C81" i="2"/>
  <c r="E81" i="2"/>
  <c r="C74" i="2"/>
  <c r="E74" i="2"/>
  <c r="C58" i="2"/>
  <c r="E58" i="2"/>
  <c r="C46" i="2"/>
  <c r="E46" i="2"/>
  <c r="C50" i="2"/>
  <c r="E50" i="2"/>
  <c r="E41" i="2"/>
  <c r="C41" i="2"/>
  <c r="E33" i="2"/>
  <c r="C33" i="2"/>
  <c r="E25" i="2"/>
  <c r="C25" i="2"/>
  <c r="C36" i="2"/>
  <c r="E36" i="2"/>
  <c r="C28" i="2"/>
  <c r="E28" i="2"/>
  <c r="C361" i="2"/>
  <c r="E361" i="2"/>
  <c r="C217" i="2"/>
  <c r="E217" i="2"/>
  <c r="C371" i="2"/>
  <c r="E371" i="2"/>
  <c r="C359" i="2"/>
  <c r="E359" i="2"/>
  <c r="E368" i="2"/>
  <c r="C368" i="2"/>
  <c r="E360" i="2"/>
  <c r="C360" i="2"/>
  <c r="E352" i="2"/>
  <c r="C352" i="2"/>
  <c r="E344" i="2"/>
  <c r="C344" i="2"/>
  <c r="E336" i="2"/>
  <c r="C336" i="2"/>
  <c r="E328" i="2"/>
  <c r="C328" i="2"/>
  <c r="E320" i="2"/>
  <c r="C320" i="2"/>
  <c r="E312" i="2"/>
  <c r="C312" i="2"/>
  <c r="E304" i="2"/>
  <c r="C304" i="2"/>
  <c r="E296" i="2"/>
  <c r="C296" i="2"/>
  <c r="E288" i="2"/>
  <c r="C288" i="2"/>
  <c r="E280" i="2"/>
  <c r="C280" i="2"/>
  <c r="E272" i="2"/>
  <c r="C272" i="2"/>
  <c r="E256" i="2"/>
  <c r="C256" i="2"/>
  <c r="C143" i="2"/>
  <c r="E143" i="2"/>
  <c r="C246" i="2"/>
  <c r="E246" i="2"/>
  <c r="C170" i="2"/>
  <c r="E170" i="2"/>
  <c r="C343" i="2"/>
  <c r="E343" i="2"/>
  <c r="C335" i="2"/>
  <c r="E335" i="2"/>
  <c r="C327" i="2"/>
  <c r="E327" i="2"/>
  <c r="C319" i="2"/>
  <c r="E319" i="2"/>
  <c r="C311" i="2"/>
  <c r="E311" i="2"/>
  <c r="C303" i="2"/>
  <c r="E303" i="2"/>
  <c r="C295" i="2"/>
  <c r="E295" i="2"/>
  <c r="C287" i="2"/>
  <c r="E287" i="2"/>
  <c r="C279" i="2"/>
  <c r="E279" i="2"/>
  <c r="C271" i="2"/>
  <c r="E271" i="2"/>
  <c r="C209" i="2"/>
  <c r="E209" i="2"/>
  <c r="E265" i="2"/>
  <c r="C265" i="2"/>
  <c r="E257" i="2"/>
  <c r="C257" i="2"/>
  <c r="E249" i="2"/>
  <c r="C249" i="2"/>
  <c r="E241" i="2"/>
  <c r="C241" i="2"/>
  <c r="E233" i="2"/>
  <c r="C233" i="2"/>
  <c r="E225" i="2"/>
  <c r="C225" i="2"/>
  <c r="E210" i="2"/>
  <c r="C210" i="2"/>
  <c r="C192" i="2"/>
  <c r="E192" i="2"/>
  <c r="C176" i="2"/>
  <c r="E176" i="2"/>
  <c r="C221" i="2"/>
  <c r="E221" i="2"/>
  <c r="C205" i="2"/>
  <c r="E205" i="2"/>
  <c r="E191" i="2"/>
  <c r="C191" i="2"/>
  <c r="C166" i="2"/>
  <c r="E166" i="2"/>
  <c r="C240" i="2"/>
  <c r="E240" i="2"/>
  <c r="C232" i="2"/>
  <c r="E232" i="2"/>
  <c r="C224" i="2"/>
  <c r="E224" i="2"/>
  <c r="E214" i="2"/>
  <c r="C214" i="2"/>
  <c r="E198" i="2"/>
  <c r="C198" i="2"/>
  <c r="C182" i="2"/>
  <c r="E182" i="2"/>
  <c r="C133" i="2"/>
  <c r="E133" i="2"/>
  <c r="E55" i="2"/>
  <c r="C55" i="2"/>
  <c r="E173" i="2"/>
  <c r="C173" i="2"/>
  <c r="E165" i="2"/>
  <c r="C165" i="2"/>
  <c r="E157" i="2"/>
  <c r="C157" i="2"/>
  <c r="C135" i="2"/>
  <c r="E135" i="2"/>
  <c r="C141" i="2"/>
  <c r="E141" i="2"/>
  <c r="E154" i="2"/>
  <c r="C154" i="2"/>
  <c r="E146" i="2"/>
  <c r="C146" i="2"/>
  <c r="E138" i="2"/>
  <c r="C138" i="2"/>
  <c r="E130" i="2"/>
  <c r="C130" i="2"/>
  <c r="E122" i="2"/>
  <c r="C122" i="2"/>
  <c r="E114" i="2"/>
  <c r="C114" i="2"/>
  <c r="C107" i="2"/>
  <c r="E107" i="2"/>
  <c r="C131" i="2"/>
  <c r="E131" i="2"/>
  <c r="C123" i="2"/>
  <c r="E123" i="2"/>
  <c r="C115" i="2"/>
  <c r="E115" i="2"/>
  <c r="C93" i="2"/>
  <c r="E93" i="2"/>
  <c r="C110" i="2"/>
  <c r="E110" i="2"/>
  <c r="C102" i="2"/>
  <c r="E102" i="2"/>
  <c r="C94" i="2"/>
  <c r="E94" i="2"/>
  <c r="E86" i="2"/>
  <c r="C86" i="2"/>
  <c r="E78" i="2"/>
  <c r="C78" i="2"/>
  <c r="C62" i="2"/>
  <c r="E62" i="2"/>
  <c r="C64" i="2"/>
  <c r="E64" i="2"/>
  <c r="C87" i="2"/>
  <c r="E87" i="2"/>
  <c r="C79" i="2"/>
  <c r="E79" i="2"/>
  <c r="E73" i="2"/>
  <c r="C73" i="2"/>
  <c r="E57" i="2"/>
  <c r="C57" i="2"/>
  <c r="E45" i="2"/>
  <c r="C45" i="2"/>
  <c r="E49" i="2"/>
  <c r="C49" i="2"/>
  <c r="E39" i="2"/>
  <c r="C39" i="2"/>
  <c r="E31" i="2"/>
  <c r="C31" i="2"/>
  <c r="E23" i="2"/>
  <c r="C23" i="2"/>
  <c r="C34" i="2"/>
  <c r="E34" i="2"/>
  <c r="C26" i="2"/>
  <c r="E26" i="2"/>
  <c r="C365" i="2"/>
  <c r="E365" i="2"/>
  <c r="C363" i="2"/>
  <c r="E363" i="2"/>
  <c r="E362" i="2"/>
  <c r="C362" i="2"/>
  <c r="E338" i="2"/>
  <c r="C338" i="2"/>
  <c r="E306" i="2"/>
  <c r="C306" i="2"/>
  <c r="E282" i="2"/>
  <c r="C282" i="2"/>
  <c r="C178" i="2"/>
  <c r="E178" i="2"/>
  <c r="C345" i="2"/>
  <c r="E345" i="2"/>
  <c r="C321" i="2"/>
  <c r="E321" i="2"/>
  <c r="C297" i="2"/>
  <c r="E297" i="2"/>
  <c r="C273" i="2"/>
  <c r="E273" i="2"/>
  <c r="C259" i="2"/>
  <c r="E259" i="2"/>
  <c r="E235" i="2"/>
  <c r="C235" i="2"/>
  <c r="C196" i="2"/>
  <c r="E196" i="2"/>
  <c r="E212" i="2"/>
  <c r="C212" i="2"/>
  <c r="C242" i="2"/>
  <c r="E242" i="2"/>
  <c r="C215" i="2"/>
  <c r="E215" i="2"/>
  <c r="C95" i="2"/>
  <c r="E95" i="2"/>
  <c r="E159" i="2"/>
  <c r="C159" i="2"/>
  <c r="C44" i="2"/>
  <c r="E44" i="2"/>
  <c r="E59" i="2"/>
  <c r="C59" i="2"/>
  <c r="C248" i="2"/>
  <c r="E248" i="2"/>
  <c r="C357" i="2"/>
  <c r="E357" i="2"/>
  <c r="E200" i="2"/>
  <c r="C200" i="2"/>
  <c r="E370" i="2"/>
  <c r="C370" i="2"/>
  <c r="C355" i="2"/>
  <c r="E355" i="2"/>
  <c r="E366" i="2"/>
  <c r="C366" i="2"/>
  <c r="E358" i="2"/>
  <c r="C358" i="2"/>
  <c r="E350" i="2"/>
  <c r="C350" i="2"/>
  <c r="E342" i="2"/>
  <c r="C342" i="2"/>
  <c r="E334" i="2"/>
  <c r="C334" i="2"/>
  <c r="E326" i="2"/>
  <c r="C326" i="2"/>
  <c r="E318" i="2"/>
  <c r="C318" i="2"/>
  <c r="E310" i="2"/>
  <c r="C310" i="2"/>
  <c r="E302" i="2"/>
  <c r="C302" i="2"/>
  <c r="E294" i="2"/>
  <c r="C294" i="2"/>
  <c r="E286" i="2"/>
  <c r="C286" i="2"/>
  <c r="E278" i="2"/>
  <c r="C278" i="2"/>
  <c r="E270" i="2"/>
  <c r="C270" i="2"/>
  <c r="E208" i="2"/>
  <c r="C208" i="2"/>
  <c r="C266" i="2"/>
  <c r="E266" i="2"/>
  <c r="E216" i="2"/>
  <c r="C216" i="2"/>
  <c r="C349" i="2"/>
  <c r="E349" i="2"/>
  <c r="C341" i="2"/>
  <c r="E341" i="2"/>
  <c r="C333" i="2"/>
  <c r="E333" i="2"/>
  <c r="C325" i="2"/>
  <c r="E325" i="2"/>
  <c r="C317" i="2"/>
  <c r="E317" i="2"/>
  <c r="C309" i="2"/>
  <c r="E309" i="2"/>
  <c r="C301" i="2"/>
  <c r="E301" i="2"/>
  <c r="C293" i="2"/>
  <c r="E293" i="2"/>
  <c r="C285" i="2"/>
  <c r="E285" i="2"/>
  <c r="C277" i="2"/>
  <c r="E277" i="2"/>
  <c r="C269" i="2"/>
  <c r="E269" i="2"/>
  <c r="E193" i="2"/>
  <c r="C193" i="2"/>
  <c r="E263" i="2"/>
  <c r="C263" i="2"/>
  <c r="E255" i="2"/>
  <c r="C255" i="2"/>
  <c r="E247" i="2"/>
  <c r="C247" i="2"/>
  <c r="E239" i="2"/>
  <c r="C239" i="2"/>
  <c r="E231" i="2"/>
  <c r="C231" i="2"/>
  <c r="C219" i="2"/>
  <c r="E219" i="2"/>
  <c r="C203" i="2"/>
  <c r="E203" i="2"/>
  <c r="C188" i="2"/>
  <c r="E188" i="2"/>
  <c r="C168" i="2"/>
  <c r="E168" i="2"/>
  <c r="E220" i="2"/>
  <c r="C220" i="2"/>
  <c r="E204" i="2"/>
  <c r="C204" i="2"/>
  <c r="E187" i="2"/>
  <c r="C187" i="2"/>
  <c r="C158" i="2"/>
  <c r="E158" i="2"/>
  <c r="C238" i="2"/>
  <c r="E238" i="2"/>
  <c r="C230" i="2"/>
  <c r="E230" i="2"/>
  <c r="C223" i="2"/>
  <c r="E223" i="2"/>
  <c r="C207" i="2"/>
  <c r="E207" i="2"/>
  <c r="C194" i="2"/>
  <c r="E194" i="2"/>
  <c r="C172" i="2"/>
  <c r="E172" i="2"/>
  <c r="E153" i="2"/>
  <c r="C153" i="2"/>
  <c r="E179" i="2"/>
  <c r="C179" i="2"/>
  <c r="E171" i="2"/>
  <c r="C171" i="2"/>
  <c r="E163" i="2"/>
  <c r="C163" i="2"/>
  <c r="E155" i="2"/>
  <c r="C155" i="2"/>
  <c r="C103" i="2"/>
  <c r="E103" i="2"/>
  <c r="C111" i="2"/>
  <c r="E111" i="2"/>
  <c r="E152" i="2"/>
  <c r="C152" i="2"/>
  <c r="E144" i="2"/>
  <c r="C144" i="2"/>
  <c r="E136" i="2"/>
  <c r="C136" i="2"/>
  <c r="E128" i="2"/>
  <c r="C128" i="2"/>
  <c r="E120" i="2"/>
  <c r="C120" i="2"/>
  <c r="E105" i="2"/>
  <c r="C105" i="2"/>
  <c r="C99" i="2"/>
  <c r="E99" i="2"/>
  <c r="C129" i="2"/>
  <c r="E129" i="2"/>
  <c r="C121" i="2"/>
  <c r="E121" i="2"/>
  <c r="C113" i="2"/>
  <c r="E113" i="2"/>
  <c r="C60" i="2"/>
  <c r="E60" i="2"/>
  <c r="C108" i="2"/>
  <c r="E108" i="2"/>
  <c r="C100" i="2"/>
  <c r="E100" i="2"/>
  <c r="C92" i="2"/>
  <c r="E92" i="2"/>
  <c r="E84" i="2"/>
  <c r="C84" i="2"/>
  <c r="E76" i="2"/>
  <c r="C76" i="2"/>
  <c r="E61" i="2"/>
  <c r="C61" i="2"/>
  <c r="E63" i="2"/>
  <c r="C63" i="2"/>
  <c r="C85" i="2"/>
  <c r="E85" i="2"/>
  <c r="C77" i="2"/>
  <c r="E77" i="2"/>
  <c r="C66" i="2"/>
  <c r="E66" i="2"/>
  <c r="C54" i="2"/>
  <c r="E54" i="2"/>
  <c r="C48" i="2"/>
  <c r="E48" i="2"/>
  <c r="C42" i="2"/>
  <c r="E42" i="2"/>
  <c r="E37" i="2"/>
  <c r="C37" i="2"/>
  <c r="E29" i="2"/>
  <c r="C29" i="2"/>
  <c r="C40" i="2"/>
  <c r="E40" i="2"/>
  <c r="C32" i="2"/>
  <c r="E32" i="2"/>
  <c r="C24" i="2"/>
  <c r="E24" i="2"/>
  <c r="C254" i="2"/>
  <c r="E254" i="2"/>
  <c r="E354" i="2"/>
  <c r="C354" i="2"/>
  <c r="E330" i="2"/>
  <c r="C330" i="2"/>
  <c r="E314" i="2"/>
  <c r="C314" i="2"/>
  <c r="E290" i="2"/>
  <c r="C290" i="2"/>
  <c r="E264" i="2"/>
  <c r="C264" i="2"/>
  <c r="E181" i="2"/>
  <c r="C181" i="2"/>
  <c r="C329" i="2"/>
  <c r="E329" i="2"/>
  <c r="C305" i="2"/>
  <c r="E305" i="2"/>
  <c r="C281" i="2"/>
  <c r="E281" i="2"/>
  <c r="C267" i="2"/>
  <c r="E267" i="2"/>
  <c r="E243" i="2"/>
  <c r="C243" i="2"/>
  <c r="C211" i="2"/>
  <c r="E211" i="2"/>
  <c r="C151" i="2"/>
  <c r="E151" i="2"/>
  <c r="C174" i="2"/>
  <c r="E174" i="2"/>
  <c r="C226" i="2"/>
  <c r="E226" i="2"/>
  <c r="C186" i="2"/>
  <c r="E186" i="2"/>
  <c r="E175" i="2"/>
  <c r="C175" i="2"/>
  <c r="C139" i="2"/>
  <c r="E139" i="2"/>
  <c r="C148" i="2"/>
  <c r="E148" i="2"/>
  <c r="E132" i="2"/>
  <c r="C132" i="2"/>
  <c r="C117" i="2"/>
  <c r="E117" i="2"/>
  <c r="C369" i="2"/>
  <c r="E369" i="2"/>
  <c r="C353" i="2"/>
  <c r="E353" i="2"/>
  <c r="E189" i="2"/>
  <c r="C189" i="2"/>
  <c r="C367" i="2"/>
  <c r="E367" i="2"/>
  <c r="C351" i="2"/>
  <c r="E351" i="2"/>
  <c r="E364" i="2"/>
  <c r="C364" i="2"/>
  <c r="E356" i="2"/>
  <c r="C356" i="2"/>
  <c r="E348" i="2"/>
  <c r="C348" i="2"/>
  <c r="E340" i="2"/>
  <c r="C340" i="2"/>
  <c r="E332" i="2"/>
  <c r="C332" i="2"/>
  <c r="E324" i="2"/>
  <c r="C324" i="2"/>
  <c r="E316" i="2"/>
  <c r="C316" i="2"/>
  <c r="E308" i="2"/>
  <c r="C308" i="2"/>
  <c r="E300" i="2"/>
  <c r="C300" i="2"/>
  <c r="E292" i="2"/>
  <c r="C292" i="2"/>
  <c r="E284" i="2"/>
  <c r="C284" i="2"/>
  <c r="E276" i="2"/>
  <c r="C276" i="2"/>
  <c r="E268" i="2"/>
  <c r="C268" i="2"/>
  <c r="E185" i="2"/>
  <c r="C185" i="2"/>
  <c r="C258" i="2"/>
  <c r="E258" i="2"/>
  <c r="C201" i="2"/>
  <c r="E201" i="2"/>
  <c r="C347" i="2"/>
  <c r="E347" i="2"/>
  <c r="C339" i="2"/>
  <c r="E339" i="2"/>
  <c r="C331" i="2"/>
  <c r="E331" i="2"/>
  <c r="C323" i="2"/>
  <c r="E323" i="2"/>
  <c r="C315" i="2"/>
  <c r="E315" i="2"/>
  <c r="C307" i="2"/>
  <c r="E307" i="2"/>
  <c r="C299" i="2"/>
  <c r="E299" i="2"/>
  <c r="C291" i="2"/>
  <c r="E291" i="2"/>
  <c r="C283" i="2"/>
  <c r="E283" i="2"/>
  <c r="C275" i="2"/>
  <c r="E275" i="2"/>
  <c r="C260" i="2"/>
  <c r="E260" i="2"/>
  <c r="C162" i="2"/>
  <c r="E162" i="2"/>
  <c r="C261" i="2"/>
  <c r="E261" i="2"/>
  <c r="C253" i="2"/>
  <c r="E253" i="2"/>
  <c r="E245" i="2"/>
  <c r="C245" i="2"/>
  <c r="E237" i="2"/>
  <c r="C237" i="2"/>
  <c r="E229" i="2"/>
  <c r="C229" i="2"/>
  <c r="E218" i="2"/>
  <c r="C218" i="2"/>
  <c r="E202" i="2"/>
  <c r="C202" i="2"/>
  <c r="C184" i="2"/>
  <c r="E184" i="2"/>
  <c r="C160" i="2"/>
  <c r="E160" i="2"/>
  <c r="C213" i="2"/>
  <c r="E213" i="2"/>
  <c r="C197" i="2"/>
  <c r="E197" i="2"/>
  <c r="E183" i="2"/>
  <c r="C183" i="2"/>
  <c r="C137" i="2"/>
  <c r="E137" i="2"/>
  <c r="C236" i="2"/>
  <c r="E236" i="2"/>
  <c r="C228" i="2"/>
  <c r="E228" i="2"/>
  <c r="E222" i="2"/>
  <c r="C222" i="2"/>
  <c r="E206" i="2"/>
  <c r="C206" i="2"/>
  <c r="C190" i="2"/>
  <c r="E190" i="2"/>
  <c r="C164" i="2"/>
  <c r="E164" i="2"/>
  <c r="E145" i="2"/>
  <c r="C145" i="2"/>
  <c r="E177" i="2"/>
  <c r="C177" i="2"/>
  <c r="E169" i="2"/>
  <c r="C169" i="2"/>
  <c r="E161" i="2"/>
  <c r="C161" i="2"/>
  <c r="C147" i="2"/>
  <c r="E147" i="2"/>
  <c r="E51" i="2"/>
  <c r="C51" i="2"/>
  <c r="C68" i="2"/>
  <c r="E68" i="2"/>
  <c r="C150" i="2"/>
  <c r="E150" i="2"/>
  <c r="C142" i="2"/>
  <c r="E142" i="2"/>
  <c r="E134" i="2"/>
  <c r="C134" i="2"/>
  <c r="E126" i="2"/>
  <c r="C126" i="2"/>
  <c r="E118" i="2"/>
  <c r="C118" i="2"/>
  <c r="E97" i="2"/>
  <c r="C97" i="2"/>
  <c r="C91" i="2"/>
  <c r="E91" i="2"/>
  <c r="C127" i="2"/>
  <c r="E127" i="2"/>
  <c r="C119" i="2"/>
  <c r="E119" i="2"/>
  <c r="C109" i="2"/>
  <c r="E109" i="2"/>
  <c r="C52" i="2"/>
  <c r="E52" i="2"/>
  <c r="E106" i="2"/>
  <c r="C106" i="2"/>
  <c r="E98" i="2"/>
  <c r="C98" i="2"/>
  <c r="E90" i="2"/>
  <c r="C90" i="2"/>
  <c r="E82" i="2"/>
  <c r="C82" i="2"/>
  <c r="C70" i="2"/>
  <c r="E70" i="2"/>
  <c r="C72" i="2"/>
  <c r="E72" i="2"/>
  <c r="C56" i="2"/>
  <c r="E56" i="2"/>
  <c r="C83" i="2"/>
  <c r="E83" i="2"/>
  <c r="C75" i="2"/>
  <c r="E75" i="2"/>
  <c r="E65" i="2"/>
  <c r="C65" i="2"/>
  <c r="E53" i="2"/>
  <c r="C53" i="2"/>
  <c r="E47" i="2"/>
  <c r="C47" i="2"/>
  <c r="E43" i="2"/>
  <c r="C43" i="2"/>
  <c r="E35" i="2"/>
  <c r="C35" i="2"/>
  <c r="E27" i="2"/>
  <c r="C27" i="2"/>
  <c r="C38" i="2"/>
  <c r="E38" i="2"/>
  <c r="C30" i="2"/>
  <c r="E30" i="2"/>
  <c r="C22" i="2"/>
  <c r="E22" i="2"/>
  <c r="E13" i="2"/>
  <c r="E16" i="2"/>
  <c r="E17" i="2"/>
  <c r="E18" i="2"/>
  <c r="E21" i="2"/>
  <c r="E15" i="2"/>
  <c r="E19" i="2"/>
  <c r="E14" i="2"/>
  <c r="E12" i="2"/>
  <c r="D12" i="2"/>
  <c r="I12" i="2" s="1"/>
  <c r="E20" i="2"/>
  <c r="C12" i="2"/>
  <c r="C13" i="2"/>
  <c r="C14" i="2"/>
  <c r="K12" i="2" l="1"/>
  <c r="C15" i="2"/>
  <c r="C16" i="2" l="1"/>
  <c r="C17" i="2" l="1"/>
  <c r="C18" i="2" l="1"/>
  <c r="C19" i="2" l="1"/>
  <c r="C20" i="2"/>
  <c r="C21" i="2" l="1"/>
  <c r="F12" i="2" l="1"/>
  <c r="G12" i="2" l="1"/>
  <c r="H12" i="2" s="1"/>
  <c r="J12" i="2" s="1"/>
  <c r="D13" i="2" l="1"/>
  <c r="F13" i="2" s="1"/>
  <c r="I13" i="2" l="1"/>
  <c r="K13" i="2" s="1"/>
  <c r="G13" i="2"/>
  <c r="H13" i="2" l="1"/>
  <c r="J13" i="2" s="1"/>
  <c r="D14" i="2" l="1"/>
  <c r="I14" i="2" s="1"/>
  <c r="F14" i="2" l="1"/>
  <c r="G14" i="2" s="1"/>
  <c r="K14" i="2"/>
  <c r="H14" i="2" l="1"/>
  <c r="J14" i="2" s="1"/>
  <c r="D15" i="2" l="1"/>
  <c r="I15" i="2" s="1"/>
  <c r="K15" i="2" s="1"/>
  <c r="F15" i="2" l="1"/>
  <c r="G15" i="2" s="1"/>
  <c r="H15" i="2" s="1"/>
  <c r="J15" i="2" s="1"/>
  <c r="D16" i="2" l="1"/>
  <c r="I16" i="2" s="1"/>
  <c r="K16" i="2" s="1"/>
  <c r="F16" i="2" l="1"/>
  <c r="G16" i="2" s="1"/>
  <c r="H16" i="2" s="1"/>
  <c r="J16" i="2" s="1"/>
  <c r="D17" i="2" l="1"/>
  <c r="F17" i="2" s="1"/>
  <c r="G17" i="2" s="1"/>
  <c r="I17" i="2" l="1"/>
  <c r="H17" i="2" s="1"/>
  <c r="J17" i="2" s="1"/>
  <c r="D18" i="2" s="1"/>
  <c r="F18" i="2" s="1"/>
  <c r="K17" i="2" l="1"/>
  <c r="I18" i="2"/>
  <c r="K18" i="2" s="1"/>
  <c r="G18" i="2"/>
  <c r="H18" i="2" l="1"/>
  <c r="J18" i="2" s="1"/>
  <c r="D19" i="2" s="1"/>
  <c r="F19" i="2" s="1"/>
  <c r="I19" i="2" l="1"/>
  <c r="K19" i="2" s="1"/>
  <c r="G19" i="2"/>
  <c r="H19" i="2" l="1"/>
  <c r="J19" i="2" s="1"/>
  <c r="D20" i="2" s="1"/>
  <c r="F20" i="2" s="1"/>
  <c r="I20" i="2" l="1"/>
  <c r="K20" i="2" s="1"/>
  <c r="G20" i="2"/>
  <c r="H20" i="2" l="1"/>
  <c r="J20" i="2" s="1"/>
  <c r="D21" i="2" s="1"/>
  <c r="F21" i="2" s="1"/>
  <c r="I21" i="2" l="1"/>
  <c r="K21" i="2" s="1"/>
  <c r="G21" i="2"/>
  <c r="H21" i="2" l="1"/>
  <c r="J21" i="2" s="1"/>
  <c r="D22" i="2" s="1"/>
  <c r="F22" i="2" s="1"/>
  <c r="I22" i="2" l="1"/>
  <c r="K22" i="2" s="1"/>
  <c r="G22" i="2"/>
  <c r="H22" i="2" l="1"/>
  <c r="J22" i="2" s="1"/>
  <c r="D23" i="2" s="1"/>
  <c r="F23" i="2" s="1"/>
  <c r="I23" i="2" l="1"/>
  <c r="K23" i="2" s="1"/>
  <c r="G23" i="2"/>
  <c r="H23" i="2" l="1"/>
  <c r="J23" i="2" s="1"/>
  <c r="D24" i="2" s="1"/>
  <c r="F24" i="2" l="1"/>
  <c r="I24" i="2"/>
  <c r="K24" i="2" s="1"/>
  <c r="G24" i="2" l="1"/>
  <c r="H24" i="2" l="1"/>
  <c r="J24" i="2" s="1"/>
  <c r="D25" i="2" s="1"/>
  <c r="I25" i="2" l="1"/>
  <c r="K25" i="2" s="1"/>
  <c r="F25" i="2"/>
  <c r="G25" i="2" l="1"/>
  <c r="H25" i="2" l="1"/>
  <c r="J25" i="2" s="1"/>
  <c r="D26" i="2" s="1"/>
  <c r="I26" i="2" l="1"/>
  <c r="K26" i="2" s="1"/>
  <c r="F26" i="2"/>
  <c r="G26" i="2" l="1"/>
  <c r="H26" i="2" l="1"/>
  <c r="J26" i="2" s="1"/>
  <c r="D27" i="2" s="1"/>
  <c r="I27" i="2" l="1"/>
  <c r="K27" i="2" s="1"/>
  <c r="F27" i="2"/>
  <c r="G27" i="2" l="1"/>
  <c r="H27" i="2" l="1"/>
  <c r="J27" i="2" s="1"/>
  <c r="D28" i="2" s="1"/>
  <c r="I28" i="2" l="1"/>
  <c r="K28" i="2" s="1"/>
  <c r="F28" i="2"/>
  <c r="G28" i="2" l="1"/>
  <c r="H28" i="2" l="1"/>
  <c r="J28" i="2" s="1"/>
  <c r="D29" i="2" s="1"/>
  <c r="F29" i="2" l="1"/>
  <c r="I29" i="2"/>
  <c r="K29" i="2" s="1"/>
  <c r="G29" i="2" l="1"/>
  <c r="H29" i="2" s="1"/>
  <c r="J29" i="2" s="1"/>
  <c r="D30" i="2" s="1"/>
  <c r="I30" i="2" l="1"/>
  <c r="K30" i="2" s="1"/>
  <c r="F30" i="2"/>
  <c r="G30" i="2" l="1"/>
  <c r="H30" i="2" s="1"/>
  <c r="J30" i="2" s="1"/>
  <c r="D31" i="2" s="1"/>
  <c r="I31" i="2" l="1"/>
  <c r="K31" i="2" s="1"/>
  <c r="F31" i="2"/>
  <c r="G31" i="2" l="1"/>
  <c r="H31" i="2" s="1"/>
  <c r="J31" i="2" s="1"/>
  <c r="D32" i="2" s="1"/>
  <c r="I32" i="2" l="1"/>
  <c r="K32" i="2" s="1"/>
  <c r="F32" i="2"/>
  <c r="G32" i="2" l="1"/>
  <c r="H32" i="2" s="1"/>
  <c r="J32" i="2" s="1"/>
  <c r="D33" i="2" s="1"/>
  <c r="I33" i="2" l="1"/>
  <c r="K33" i="2" s="1"/>
  <c r="F33" i="2"/>
  <c r="G33" i="2" l="1"/>
  <c r="H33" i="2" s="1"/>
  <c r="J33" i="2" s="1"/>
  <c r="D34" i="2" s="1"/>
  <c r="I34" i="2" l="1"/>
  <c r="K34" i="2" s="1"/>
  <c r="F34" i="2"/>
  <c r="G34" i="2" l="1"/>
  <c r="H34" i="2" s="1"/>
  <c r="J34" i="2" s="1"/>
  <c r="D35" i="2" s="1"/>
  <c r="I35" i="2" l="1"/>
  <c r="K35" i="2" s="1"/>
  <c r="F35" i="2"/>
  <c r="G35" i="2" l="1"/>
  <c r="H35" i="2" s="1"/>
  <c r="J35" i="2" s="1"/>
  <c r="D36" i="2" s="1"/>
  <c r="I36" i="2" l="1"/>
  <c r="K36" i="2" s="1"/>
  <c r="F36" i="2"/>
  <c r="G36" i="2" l="1"/>
  <c r="H36" i="2" s="1"/>
  <c r="J36" i="2" s="1"/>
  <c r="D37" i="2" s="1"/>
  <c r="I37" i="2" l="1"/>
  <c r="K37" i="2" s="1"/>
  <c r="F37" i="2"/>
  <c r="G37" i="2" l="1"/>
  <c r="H37" i="2" s="1"/>
  <c r="J37" i="2" s="1"/>
  <c r="D38" i="2" s="1"/>
  <c r="I38" i="2" l="1"/>
  <c r="K38" i="2" s="1"/>
  <c r="F38" i="2"/>
  <c r="G38" i="2" l="1"/>
  <c r="H38" i="2" s="1"/>
  <c r="J38" i="2" s="1"/>
  <c r="D39" i="2" s="1"/>
  <c r="I39" i="2" l="1"/>
  <c r="K39" i="2" s="1"/>
  <c r="F39" i="2"/>
  <c r="G39" i="2" l="1"/>
  <c r="H39" i="2" s="1"/>
  <c r="J39" i="2" s="1"/>
  <c r="D40" i="2" s="1"/>
  <c r="F40" i="2" l="1"/>
  <c r="I40" i="2"/>
  <c r="K40" i="2" s="1"/>
  <c r="G40" i="2" l="1"/>
  <c r="H40" i="2" s="1"/>
  <c r="J40" i="2" s="1"/>
  <c r="D41" i="2" s="1"/>
  <c r="I41" i="2" l="1"/>
  <c r="K41" i="2" s="1"/>
  <c r="F41" i="2"/>
  <c r="G41" i="2" l="1"/>
  <c r="H41" i="2" s="1"/>
  <c r="J41" i="2" s="1"/>
  <c r="D42" i="2" s="1"/>
  <c r="F42" i="2" l="1"/>
  <c r="I42" i="2"/>
  <c r="K42" i="2" s="1"/>
  <c r="G42" i="2" l="1"/>
  <c r="H42" i="2" s="1"/>
  <c r="J42" i="2" s="1"/>
  <c r="D43" i="2" s="1"/>
  <c r="I43" i="2" l="1"/>
  <c r="K43" i="2" s="1"/>
  <c r="F43" i="2"/>
  <c r="G43" i="2" l="1"/>
  <c r="H43" i="2" s="1"/>
  <c r="J43" i="2" s="1"/>
  <c r="D44" i="2" s="1"/>
  <c r="I44" i="2" l="1"/>
  <c r="K44" i="2" s="1"/>
  <c r="F44" i="2"/>
  <c r="G44" i="2" l="1"/>
  <c r="H44" i="2" s="1"/>
  <c r="J44" i="2" s="1"/>
  <c r="D45" i="2" s="1"/>
  <c r="F45" i="2" l="1"/>
  <c r="I45" i="2"/>
  <c r="K45" i="2" s="1"/>
  <c r="G45" i="2" l="1"/>
  <c r="H45" i="2" s="1"/>
  <c r="J45" i="2" s="1"/>
  <c r="D46" i="2" s="1"/>
  <c r="I46" i="2" l="1"/>
  <c r="K46" i="2" s="1"/>
  <c r="F46" i="2"/>
  <c r="G46" i="2" l="1"/>
  <c r="H46" i="2" s="1"/>
  <c r="J46" i="2" s="1"/>
  <c r="D47" i="2" s="1"/>
  <c r="I47" i="2" l="1"/>
  <c r="K47" i="2" s="1"/>
  <c r="F47" i="2"/>
  <c r="G47" i="2" l="1"/>
  <c r="H47" i="2" s="1"/>
  <c r="J47" i="2" s="1"/>
  <c r="D48" i="2" s="1"/>
  <c r="I48" i="2" l="1"/>
  <c r="K48" i="2" s="1"/>
  <c r="F48" i="2"/>
  <c r="G48" i="2" l="1"/>
  <c r="H48" i="2" s="1"/>
  <c r="J48" i="2" s="1"/>
  <c r="D49" i="2" s="1"/>
  <c r="I49" i="2" l="1"/>
  <c r="K49" i="2" s="1"/>
  <c r="F49" i="2"/>
  <c r="G49" i="2" l="1"/>
  <c r="H49" i="2" s="1"/>
  <c r="J49" i="2" s="1"/>
  <c r="D50" i="2" s="1"/>
  <c r="I50" i="2" l="1"/>
  <c r="K50" i="2" s="1"/>
  <c r="F50" i="2"/>
  <c r="G50" i="2" l="1"/>
  <c r="H50" i="2" s="1"/>
  <c r="J50" i="2" s="1"/>
  <c r="D51" i="2" s="1"/>
  <c r="I51" i="2" l="1"/>
  <c r="K51" i="2" s="1"/>
  <c r="F51" i="2"/>
  <c r="G51" i="2" l="1"/>
  <c r="H51" i="2" s="1"/>
  <c r="J51" i="2" s="1"/>
  <c r="D52" i="2" s="1"/>
  <c r="I52" i="2" l="1"/>
  <c r="K52" i="2" s="1"/>
  <c r="F52" i="2"/>
  <c r="G52" i="2" l="1"/>
  <c r="H52" i="2" s="1"/>
  <c r="J52" i="2" s="1"/>
  <c r="D53" i="2" s="1"/>
  <c r="F53" i="2" l="1"/>
  <c r="I53" i="2"/>
  <c r="K53" i="2" s="1"/>
  <c r="G53" i="2" l="1"/>
  <c r="H53" i="2" s="1"/>
  <c r="J53" i="2" s="1"/>
  <c r="D54" i="2" s="1"/>
  <c r="I54" i="2" l="1"/>
  <c r="K54" i="2" s="1"/>
  <c r="F54" i="2"/>
  <c r="G54" i="2" l="1"/>
  <c r="H54" i="2" s="1"/>
  <c r="J54" i="2" s="1"/>
  <c r="D55" i="2" s="1"/>
  <c r="I55" i="2" l="1"/>
  <c r="K55" i="2" s="1"/>
  <c r="F55" i="2"/>
  <c r="G55" i="2" l="1"/>
  <c r="H55" i="2" s="1"/>
  <c r="J55" i="2" s="1"/>
  <c r="D56" i="2" s="1"/>
  <c r="I56" i="2" l="1"/>
  <c r="K56" i="2" s="1"/>
  <c r="F56" i="2"/>
  <c r="G56" i="2" l="1"/>
  <c r="H56" i="2" s="1"/>
  <c r="J56" i="2" s="1"/>
  <c r="D57" i="2" s="1"/>
  <c r="I57" i="2" l="1"/>
  <c r="K57" i="2" s="1"/>
  <c r="F57" i="2"/>
  <c r="G57" i="2" l="1"/>
  <c r="H57" i="2" s="1"/>
  <c r="J57" i="2" s="1"/>
  <c r="D58" i="2" s="1"/>
  <c r="I58" i="2" l="1"/>
  <c r="K58" i="2" s="1"/>
  <c r="F58" i="2"/>
  <c r="G58" i="2" l="1"/>
  <c r="H58" i="2" s="1"/>
  <c r="J58" i="2" s="1"/>
  <c r="D59" i="2" s="1"/>
  <c r="F59" i="2" l="1"/>
  <c r="I59" i="2"/>
  <c r="K59" i="2" s="1"/>
  <c r="G59" i="2" l="1"/>
  <c r="H59" i="2" s="1"/>
  <c r="J59" i="2" s="1"/>
  <c r="D60" i="2" s="1"/>
  <c r="I60" i="2" l="1"/>
  <c r="K60" i="2" s="1"/>
  <c r="F60" i="2"/>
  <c r="G60" i="2" l="1"/>
  <c r="H60" i="2" s="1"/>
  <c r="J60" i="2" s="1"/>
  <c r="D61" i="2" s="1"/>
  <c r="F61" i="2" l="1"/>
  <c r="I61" i="2"/>
  <c r="K61" i="2" s="1"/>
  <c r="G61" i="2" l="1"/>
  <c r="H61" i="2" s="1"/>
  <c r="J61" i="2" s="1"/>
  <c r="D62" i="2" s="1"/>
  <c r="F62" i="2" l="1"/>
  <c r="I62" i="2"/>
  <c r="K62" i="2" s="1"/>
  <c r="G62" i="2" l="1"/>
  <c r="H62" i="2" s="1"/>
  <c r="J62" i="2" s="1"/>
  <c r="D63" i="2" s="1"/>
  <c r="I63" i="2" l="1"/>
  <c r="K63" i="2" s="1"/>
  <c r="F63" i="2"/>
  <c r="G63" i="2" l="1"/>
  <c r="H63" i="2" s="1"/>
  <c r="J63" i="2" s="1"/>
  <c r="D64" i="2" s="1"/>
  <c r="I64" i="2" l="1"/>
  <c r="K64" i="2" s="1"/>
  <c r="F64" i="2"/>
  <c r="G64" i="2" l="1"/>
  <c r="H64" i="2" s="1"/>
  <c r="J64" i="2" s="1"/>
  <c r="D65" i="2" s="1"/>
  <c r="I65" i="2" l="1"/>
  <c r="K65" i="2" s="1"/>
  <c r="F65" i="2"/>
  <c r="G65" i="2" l="1"/>
  <c r="H65" i="2" s="1"/>
  <c r="J65" i="2" s="1"/>
  <c r="D66" i="2" s="1"/>
  <c r="I66" i="2" l="1"/>
  <c r="K66" i="2" s="1"/>
  <c r="F66" i="2"/>
  <c r="G66" i="2" l="1"/>
  <c r="H66" i="2" s="1"/>
  <c r="J66" i="2" s="1"/>
  <c r="D67" i="2" s="1"/>
  <c r="I67" i="2" l="1"/>
  <c r="K67" i="2" s="1"/>
  <c r="F67" i="2"/>
  <c r="G67" i="2" l="1"/>
  <c r="H67" i="2" s="1"/>
  <c r="J67" i="2" s="1"/>
  <c r="D68" i="2" s="1"/>
  <c r="I68" i="2" l="1"/>
  <c r="K68" i="2" s="1"/>
  <c r="F68" i="2"/>
  <c r="G68" i="2" l="1"/>
  <c r="H68" i="2" s="1"/>
  <c r="J68" i="2" s="1"/>
  <c r="D69" i="2" s="1"/>
  <c r="I69" i="2" l="1"/>
  <c r="K69" i="2" s="1"/>
  <c r="F69" i="2"/>
  <c r="G69" i="2" l="1"/>
  <c r="H69" i="2" s="1"/>
  <c r="J69" i="2" s="1"/>
  <c r="D70" i="2" s="1"/>
  <c r="I70" i="2" l="1"/>
  <c r="K70" i="2" s="1"/>
  <c r="F70" i="2"/>
  <c r="G70" i="2" l="1"/>
  <c r="H70" i="2" s="1"/>
  <c r="J70" i="2" s="1"/>
  <c r="D71" i="2" s="1"/>
  <c r="I71" i="2" l="1"/>
  <c r="K71" i="2" s="1"/>
  <c r="F71" i="2"/>
  <c r="G71" i="2" l="1"/>
  <c r="H71" i="2" s="1"/>
  <c r="J71" i="2" s="1"/>
  <c r="D72" i="2" s="1"/>
  <c r="I72" i="2" l="1"/>
  <c r="K72" i="2" s="1"/>
  <c r="F72" i="2"/>
  <c r="G72" i="2" l="1"/>
  <c r="H72" i="2" s="1"/>
  <c r="J72" i="2" s="1"/>
  <c r="D73" i="2" s="1"/>
  <c r="I73" i="2" l="1"/>
  <c r="K73" i="2" s="1"/>
  <c r="F73" i="2"/>
  <c r="G73" i="2" l="1"/>
  <c r="H73" i="2" s="1"/>
  <c r="J73" i="2" s="1"/>
  <c r="D74" i="2" s="1"/>
  <c r="F74" i="2" l="1"/>
  <c r="I74" i="2"/>
  <c r="K74" i="2" s="1"/>
  <c r="G74" i="2" l="1"/>
  <c r="H74" i="2" s="1"/>
  <c r="J74" i="2" s="1"/>
  <c r="D75" i="2" s="1"/>
  <c r="I75" i="2" l="1"/>
  <c r="K75" i="2" s="1"/>
  <c r="F75" i="2"/>
  <c r="G75" i="2" l="1"/>
  <c r="H75" i="2" s="1"/>
  <c r="J75" i="2" s="1"/>
  <c r="D76" i="2" s="1"/>
  <c r="I76" i="2" l="1"/>
  <c r="K76" i="2" s="1"/>
  <c r="F76" i="2"/>
  <c r="G76" i="2" l="1"/>
  <c r="H76" i="2" s="1"/>
  <c r="J76" i="2" s="1"/>
  <c r="D77" i="2" s="1"/>
  <c r="I77" i="2" l="1"/>
  <c r="K77" i="2" s="1"/>
  <c r="F77" i="2"/>
  <c r="G77" i="2" l="1"/>
  <c r="H77" i="2" s="1"/>
  <c r="J77" i="2" s="1"/>
  <c r="D78" i="2" s="1"/>
  <c r="I78" i="2" l="1"/>
  <c r="K78" i="2" s="1"/>
  <c r="F78" i="2"/>
  <c r="G78" i="2" l="1"/>
  <c r="H78" i="2" s="1"/>
  <c r="J78" i="2" s="1"/>
  <c r="D79" i="2" s="1"/>
  <c r="I79" i="2" l="1"/>
  <c r="K79" i="2" s="1"/>
  <c r="F79" i="2"/>
  <c r="G79" i="2" l="1"/>
  <c r="H79" i="2" s="1"/>
  <c r="J79" i="2" s="1"/>
  <c r="D80" i="2" s="1"/>
  <c r="I80" i="2" l="1"/>
  <c r="K80" i="2" s="1"/>
  <c r="F80" i="2"/>
  <c r="G80" i="2" l="1"/>
  <c r="H80" i="2" s="1"/>
  <c r="J80" i="2" s="1"/>
  <c r="D81" i="2" s="1"/>
  <c r="F81" i="2" l="1"/>
  <c r="I81" i="2"/>
  <c r="K81" i="2" s="1"/>
  <c r="G81" i="2" l="1"/>
  <c r="H81" i="2" s="1"/>
  <c r="J81" i="2" s="1"/>
  <c r="D82" i="2" s="1"/>
  <c r="I82" i="2" l="1"/>
  <c r="K82" i="2" s="1"/>
  <c r="F82" i="2"/>
  <c r="G82" i="2" l="1"/>
  <c r="H82" i="2" s="1"/>
  <c r="J82" i="2" s="1"/>
  <c r="D83" i="2" s="1"/>
  <c r="I83" i="2" l="1"/>
  <c r="K83" i="2" s="1"/>
  <c r="F83" i="2"/>
  <c r="G83" i="2" l="1"/>
  <c r="H83" i="2" s="1"/>
  <c r="J83" i="2" s="1"/>
  <c r="D84" i="2" s="1"/>
  <c r="I84" i="2" l="1"/>
  <c r="K84" i="2" s="1"/>
  <c r="F84" i="2"/>
  <c r="G84" i="2" l="1"/>
  <c r="H84" i="2" s="1"/>
  <c r="J84" i="2" s="1"/>
  <c r="D85" i="2" s="1"/>
  <c r="I85" i="2" l="1"/>
  <c r="K85" i="2" s="1"/>
  <c r="F85" i="2"/>
  <c r="G85" i="2" l="1"/>
  <c r="H85" i="2" s="1"/>
  <c r="J85" i="2" s="1"/>
  <c r="D86" i="2" s="1"/>
  <c r="I86" i="2" l="1"/>
  <c r="K86" i="2" s="1"/>
  <c r="F86" i="2"/>
  <c r="G86" i="2" l="1"/>
  <c r="H86" i="2" s="1"/>
  <c r="J86" i="2" s="1"/>
  <c r="D87" i="2" s="1"/>
  <c r="I87" i="2" l="1"/>
  <c r="K87" i="2" s="1"/>
  <c r="F87" i="2"/>
  <c r="G87" i="2" l="1"/>
  <c r="H87" i="2" s="1"/>
  <c r="J87" i="2" s="1"/>
  <c r="D88" i="2" s="1"/>
  <c r="I88" i="2" l="1"/>
  <c r="K88" i="2" s="1"/>
  <c r="F88" i="2"/>
  <c r="G88" i="2" l="1"/>
  <c r="H88" i="2" s="1"/>
  <c r="J88" i="2" s="1"/>
  <c r="D89" i="2" s="1"/>
  <c r="I89" i="2" l="1"/>
  <c r="K89" i="2" s="1"/>
  <c r="F89" i="2"/>
  <c r="G89" i="2" l="1"/>
  <c r="H89" i="2" s="1"/>
  <c r="J89" i="2" s="1"/>
  <c r="D90" i="2" s="1"/>
  <c r="I90" i="2" l="1"/>
  <c r="K90" i="2" s="1"/>
  <c r="F90" i="2"/>
  <c r="G90" i="2" l="1"/>
  <c r="H90" i="2" s="1"/>
  <c r="J90" i="2" s="1"/>
  <c r="D91" i="2" s="1"/>
  <c r="I91" i="2" l="1"/>
  <c r="K91" i="2" s="1"/>
  <c r="F91" i="2"/>
  <c r="G91" i="2" l="1"/>
  <c r="H91" i="2" s="1"/>
  <c r="J91" i="2" s="1"/>
  <c r="D92" i="2" s="1"/>
  <c r="I92" i="2" l="1"/>
  <c r="K92" i="2" s="1"/>
  <c r="F92" i="2"/>
  <c r="G92" i="2" l="1"/>
  <c r="H92" i="2" s="1"/>
  <c r="J92" i="2" s="1"/>
  <c r="D93" i="2" s="1"/>
  <c r="I93" i="2" l="1"/>
  <c r="K93" i="2" s="1"/>
  <c r="F93" i="2"/>
  <c r="G93" i="2" l="1"/>
  <c r="H93" i="2" s="1"/>
  <c r="J93" i="2" s="1"/>
  <c r="D94" i="2" s="1"/>
  <c r="I94" i="2" l="1"/>
  <c r="K94" i="2" s="1"/>
  <c r="F94" i="2"/>
  <c r="G94" i="2" l="1"/>
  <c r="H94" i="2" s="1"/>
  <c r="J94" i="2" s="1"/>
  <c r="D95" i="2" s="1"/>
  <c r="I95" i="2" l="1"/>
  <c r="K95" i="2" s="1"/>
  <c r="F95" i="2"/>
  <c r="G95" i="2" l="1"/>
  <c r="H95" i="2" s="1"/>
  <c r="J95" i="2" s="1"/>
  <c r="D96" i="2" s="1"/>
  <c r="I96" i="2" l="1"/>
  <c r="K96" i="2" s="1"/>
  <c r="F96" i="2"/>
  <c r="G96" i="2" l="1"/>
  <c r="H96" i="2" s="1"/>
  <c r="J96" i="2" s="1"/>
  <c r="D97" i="2" s="1"/>
  <c r="I97" i="2" l="1"/>
  <c r="K97" i="2" s="1"/>
  <c r="F97" i="2"/>
  <c r="G97" i="2" l="1"/>
  <c r="H97" i="2" s="1"/>
  <c r="J97" i="2" s="1"/>
  <c r="D98" i="2" s="1"/>
  <c r="I98" i="2" l="1"/>
  <c r="K98" i="2" s="1"/>
  <c r="F98" i="2"/>
  <c r="G98" i="2" l="1"/>
  <c r="H98" i="2" s="1"/>
  <c r="J98" i="2" s="1"/>
  <c r="D99" i="2" s="1"/>
  <c r="I99" i="2" l="1"/>
  <c r="K99" i="2" s="1"/>
  <c r="F99" i="2"/>
  <c r="G99" i="2" l="1"/>
  <c r="H99" i="2" s="1"/>
  <c r="J99" i="2" s="1"/>
  <c r="D100" i="2" s="1"/>
  <c r="I100" i="2" l="1"/>
  <c r="K100" i="2" s="1"/>
  <c r="F100" i="2"/>
  <c r="G100" i="2" l="1"/>
  <c r="H100" i="2" s="1"/>
  <c r="J100" i="2" s="1"/>
  <c r="D101" i="2" s="1"/>
  <c r="I101" i="2" l="1"/>
  <c r="K101" i="2" s="1"/>
  <c r="F101" i="2"/>
  <c r="G101" i="2" l="1"/>
  <c r="H101" i="2" s="1"/>
  <c r="J101" i="2" s="1"/>
  <c r="D102" i="2" s="1"/>
  <c r="F102" i="2" l="1"/>
  <c r="I102" i="2"/>
  <c r="K102" i="2" s="1"/>
  <c r="G102" i="2" l="1"/>
  <c r="H102" i="2" s="1"/>
  <c r="J102" i="2" s="1"/>
  <c r="D103" i="2" s="1"/>
  <c r="I103" i="2" l="1"/>
  <c r="K103" i="2" s="1"/>
  <c r="F103" i="2"/>
  <c r="G103" i="2" l="1"/>
  <c r="H103" i="2" s="1"/>
  <c r="J103" i="2" s="1"/>
  <c r="D104" i="2" s="1"/>
  <c r="I104" i="2" l="1"/>
  <c r="K104" i="2" s="1"/>
  <c r="F104" i="2"/>
  <c r="G104" i="2" l="1"/>
  <c r="H104" i="2" s="1"/>
  <c r="J104" i="2" s="1"/>
  <c r="D105" i="2" s="1"/>
  <c r="I105" i="2" l="1"/>
  <c r="K105" i="2" s="1"/>
  <c r="F105" i="2"/>
  <c r="G105" i="2" l="1"/>
  <c r="H105" i="2" s="1"/>
  <c r="J105" i="2" s="1"/>
  <c r="D106" i="2" s="1"/>
  <c r="I106" i="2" l="1"/>
  <c r="K106" i="2" s="1"/>
  <c r="F106" i="2"/>
  <c r="G106" i="2" l="1"/>
  <c r="H106" i="2" s="1"/>
  <c r="J106" i="2" s="1"/>
  <c r="D107" i="2" s="1"/>
  <c r="I107" i="2" l="1"/>
  <c r="K107" i="2" s="1"/>
  <c r="F107" i="2"/>
  <c r="G107" i="2" l="1"/>
  <c r="H107" i="2" s="1"/>
  <c r="J107" i="2" s="1"/>
  <c r="D108" i="2" s="1"/>
  <c r="I108" i="2" l="1"/>
  <c r="K108" i="2" s="1"/>
  <c r="F108" i="2"/>
  <c r="G108" i="2" l="1"/>
  <c r="H108" i="2" s="1"/>
  <c r="J108" i="2" s="1"/>
  <c r="D109" i="2" s="1"/>
  <c r="I109" i="2" l="1"/>
  <c r="K109" i="2" s="1"/>
  <c r="F109" i="2"/>
  <c r="G109" i="2" l="1"/>
  <c r="H109" i="2" s="1"/>
  <c r="J109" i="2" s="1"/>
  <c r="D110" i="2" s="1"/>
  <c r="I110" i="2" l="1"/>
  <c r="K110" i="2" s="1"/>
  <c r="F110" i="2"/>
  <c r="G110" i="2" l="1"/>
  <c r="H110" i="2" s="1"/>
  <c r="J110" i="2" s="1"/>
  <c r="D111" i="2" s="1"/>
  <c r="F111" i="2" l="1"/>
  <c r="I111" i="2"/>
  <c r="K111" i="2" s="1"/>
  <c r="G111" i="2" l="1"/>
  <c r="H111" i="2" s="1"/>
  <c r="J111" i="2" s="1"/>
  <c r="D112" i="2" s="1"/>
  <c r="I112" i="2" l="1"/>
  <c r="K112" i="2" s="1"/>
  <c r="F112" i="2"/>
  <c r="G112" i="2" l="1"/>
  <c r="H112" i="2" s="1"/>
  <c r="J112" i="2" s="1"/>
  <c r="D113" i="2" s="1"/>
  <c r="F113" i="2" l="1"/>
  <c r="I113" i="2"/>
  <c r="K113" i="2" s="1"/>
  <c r="G113" i="2" l="1"/>
  <c r="H113" i="2" s="1"/>
  <c r="J113" i="2" s="1"/>
  <c r="D114" i="2" s="1"/>
  <c r="I114" i="2" l="1"/>
  <c r="K114" i="2" s="1"/>
  <c r="F114" i="2"/>
  <c r="G114" i="2" l="1"/>
  <c r="H114" i="2" s="1"/>
  <c r="J114" i="2" s="1"/>
  <c r="D115" i="2" s="1"/>
  <c r="I115" i="2" l="1"/>
  <c r="K115" i="2" s="1"/>
  <c r="F115" i="2"/>
  <c r="G115" i="2" l="1"/>
  <c r="H115" i="2" s="1"/>
  <c r="J115" i="2" s="1"/>
  <c r="D116" i="2" s="1"/>
  <c r="I116" i="2" l="1"/>
  <c r="K116" i="2" s="1"/>
  <c r="F116" i="2"/>
  <c r="G116" i="2" l="1"/>
  <c r="H116" i="2" s="1"/>
  <c r="J116" i="2" s="1"/>
  <c r="D117" i="2" s="1"/>
  <c r="I117" i="2" l="1"/>
  <c r="K117" i="2" s="1"/>
  <c r="F117" i="2"/>
  <c r="G117" i="2" l="1"/>
  <c r="H117" i="2" s="1"/>
  <c r="J117" i="2" s="1"/>
  <c r="D118" i="2" s="1"/>
  <c r="I118" i="2" l="1"/>
  <c r="K118" i="2" s="1"/>
  <c r="F118" i="2"/>
  <c r="G118" i="2" l="1"/>
  <c r="H118" i="2" s="1"/>
  <c r="J118" i="2" s="1"/>
  <c r="D119" i="2" s="1"/>
  <c r="F119" i="2" l="1"/>
  <c r="I119" i="2"/>
  <c r="K119" i="2" s="1"/>
  <c r="G119" i="2" l="1"/>
  <c r="H119" i="2" s="1"/>
  <c r="J119" i="2" s="1"/>
  <c r="D120" i="2" s="1"/>
  <c r="I120" i="2" l="1"/>
  <c r="K120" i="2" s="1"/>
  <c r="F120" i="2"/>
  <c r="G120" i="2" l="1"/>
  <c r="H120" i="2" s="1"/>
  <c r="J120" i="2" s="1"/>
  <c r="D121" i="2" s="1"/>
  <c r="I121" i="2" l="1"/>
  <c r="K121" i="2" s="1"/>
  <c r="F121" i="2"/>
  <c r="G121" i="2" l="1"/>
  <c r="H121" i="2" s="1"/>
  <c r="J121" i="2" s="1"/>
  <c r="D122" i="2" s="1"/>
  <c r="I122" i="2" l="1"/>
  <c r="K122" i="2" s="1"/>
  <c r="F122" i="2"/>
  <c r="G122" i="2" l="1"/>
  <c r="H122" i="2" s="1"/>
  <c r="J122" i="2" s="1"/>
  <c r="D123" i="2" s="1"/>
  <c r="F123" i="2" l="1"/>
  <c r="I123" i="2"/>
  <c r="K123" i="2" s="1"/>
  <c r="G123" i="2" l="1"/>
  <c r="H123" i="2" s="1"/>
  <c r="J123" i="2" s="1"/>
  <c r="D124" i="2" s="1"/>
  <c r="I124" i="2" l="1"/>
  <c r="K124" i="2" s="1"/>
  <c r="F124" i="2"/>
  <c r="G124" i="2" l="1"/>
  <c r="H124" i="2" s="1"/>
  <c r="J124" i="2" s="1"/>
  <c r="D125" i="2" s="1"/>
  <c r="I125" i="2" l="1"/>
  <c r="K125" i="2" s="1"/>
  <c r="F125" i="2"/>
  <c r="G125" i="2" l="1"/>
  <c r="H125" i="2" s="1"/>
  <c r="J125" i="2" s="1"/>
  <c r="D126" i="2" s="1"/>
  <c r="F126" i="2" l="1"/>
  <c r="I126" i="2"/>
  <c r="K126" i="2" s="1"/>
  <c r="G126" i="2" l="1"/>
  <c r="H126" i="2" s="1"/>
  <c r="J126" i="2" s="1"/>
  <c r="D127" i="2" s="1"/>
  <c r="I127" i="2" l="1"/>
  <c r="K127" i="2" s="1"/>
  <c r="F127" i="2"/>
  <c r="G127" i="2" l="1"/>
  <c r="H127" i="2" s="1"/>
  <c r="J127" i="2" s="1"/>
  <c r="D128" i="2" s="1"/>
  <c r="I128" i="2" l="1"/>
  <c r="K128" i="2" s="1"/>
  <c r="F128" i="2"/>
  <c r="G128" i="2" l="1"/>
  <c r="H128" i="2" s="1"/>
  <c r="J128" i="2" s="1"/>
  <c r="D129" i="2" s="1"/>
  <c r="I129" i="2" l="1"/>
  <c r="K129" i="2" s="1"/>
  <c r="F129" i="2"/>
  <c r="G129" i="2" l="1"/>
  <c r="H129" i="2" s="1"/>
  <c r="J129" i="2" s="1"/>
  <c r="D130" i="2" s="1"/>
  <c r="I130" i="2" l="1"/>
  <c r="K130" i="2" s="1"/>
  <c r="F130" i="2"/>
  <c r="G130" i="2" l="1"/>
  <c r="H130" i="2" s="1"/>
  <c r="J130" i="2" s="1"/>
  <c r="D131" i="2" s="1"/>
  <c r="I131" i="2" l="1"/>
  <c r="F131" i="2"/>
  <c r="K131" i="2" l="1"/>
  <c r="G131" i="2"/>
  <c r="H131" i="2" l="1"/>
  <c r="J131" i="2" s="1"/>
  <c r="D132" i="2" s="1"/>
  <c r="I132" i="2" l="1"/>
  <c r="F132" i="2"/>
  <c r="K132" i="2" l="1"/>
  <c r="G132" i="2"/>
  <c r="H132" i="2" l="1"/>
  <c r="J132" i="2" s="1"/>
  <c r="D133" i="2" s="1"/>
  <c r="F133" i="2" l="1"/>
  <c r="I133" i="2"/>
  <c r="G133" i="2" l="1"/>
  <c r="K133" i="2"/>
  <c r="H133" i="2" l="1"/>
  <c r="J133" i="2" s="1"/>
  <c r="D134" i="2" s="1"/>
  <c r="I134" i="2" l="1"/>
  <c r="F134" i="2"/>
  <c r="K134" i="2" l="1"/>
  <c r="G134" i="2"/>
  <c r="H134" i="2" l="1"/>
  <c r="J134" i="2" s="1"/>
  <c r="D135" i="2" s="1"/>
  <c r="F135" i="2" l="1"/>
  <c r="I135" i="2"/>
  <c r="G135" i="2" l="1"/>
  <c r="K135" i="2"/>
  <c r="H135" i="2" l="1"/>
  <c r="J135" i="2" s="1"/>
  <c r="D136" i="2" s="1"/>
  <c r="I136" i="2" l="1"/>
  <c r="F136" i="2"/>
  <c r="K136" i="2" l="1"/>
  <c r="G136" i="2"/>
  <c r="H136" i="2" s="1"/>
  <c r="J136" i="2" s="1"/>
  <c r="D137" i="2" s="1"/>
  <c r="I137" i="2" l="1"/>
  <c r="K137" i="2" s="1"/>
  <c r="F137" i="2"/>
  <c r="G137" i="2" l="1"/>
  <c r="H137" i="2" s="1"/>
  <c r="J137" i="2" s="1"/>
  <c r="D138" i="2" s="1"/>
  <c r="I138" i="2" l="1"/>
  <c r="K138" i="2" s="1"/>
  <c r="F138" i="2"/>
  <c r="G138" i="2" l="1"/>
  <c r="H138" i="2" s="1"/>
  <c r="J138" i="2" s="1"/>
  <c r="D139" i="2" s="1"/>
  <c r="I139" i="2" l="1"/>
  <c r="K139" i="2" s="1"/>
  <c r="F139" i="2"/>
  <c r="G139" i="2" l="1"/>
  <c r="H139" i="2" s="1"/>
  <c r="J139" i="2" s="1"/>
  <c r="D140" i="2" s="1"/>
  <c r="F140" i="2" l="1"/>
  <c r="I140" i="2"/>
  <c r="K140" i="2" s="1"/>
  <c r="G140" i="2" l="1"/>
  <c r="H140" i="2" s="1"/>
  <c r="J140" i="2" s="1"/>
  <c r="D141" i="2" s="1"/>
  <c r="F141" i="2" l="1"/>
  <c r="I141" i="2"/>
  <c r="K141" i="2" s="1"/>
  <c r="G141" i="2" l="1"/>
  <c r="H141" i="2" s="1"/>
  <c r="J141" i="2" s="1"/>
  <c r="D142" i="2" s="1"/>
  <c r="I142" i="2" l="1"/>
  <c r="K142" i="2" s="1"/>
  <c r="F142" i="2"/>
  <c r="G142" i="2" l="1"/>
  <c r="H142" i="2" s="1"/>
  <c r="J142" i="2" s="1"/>
  <c r="D143" i="2" s="1"/>
  <c r="I143" i="2" l="1"/>
  <c r="K143" i="2" s="1"/>
  <c r="F143" i="2"/>
  <c r="G143" i="2" l="1"/>
  <c r="H143" i="2" s="1"/>
  <c r="J143" i="2" s="1"/>
  <c r="D144" i="2" s="1"/>
  <c r="I144" i="2" l="1"/>
  <c r="K144" i="2" s="1"/>
  <c r="F144" i="2"/>
  <c r="G144" i="2" l="1"/>
  <c r="H144" i="2" s="1"/>
  <c r="J144" i="2" s="1"/>
  <c r="D145" i="2" s="1"/>
  <c r="I145" i="2" l="1"/>
  <c r="K145" i="2" s="1"/>
  <c r="F145" i="2"/>
  <c r="G145" i="2" l="1"/>
  <c r="H145" i="2" s="1"/>
  <c r="J145" i="2" s="1"/>
  <c r="D146" i="2" s="1"/>
  <c r="I146" i="2" l="1"/>
  <c r="K146" i="2" s="1"/>
  <c r="F146" i="2"/>
  <c r="G146" i="2" l="1"/>
  <c r="H146" i="2" s="1"/>
  <c r="J146" i="2" s="1"/>
  <c r="D147" i="2" s="1"/>
  <c r="F147" i="2" l="1"/>
  <c r="I147" i="2"/>
  <c r="K147" i="2" s="1"/>
  <c r="G147" i="2" l="1"/>
  <c r="H147" i="2" s="1"/>
  <c r="J147" i="2" s="1"/>
  <c r="D148" i="2" s="1"/>
  <c r="F148" i="2" l="1"/>
  <c r="I148" i="2"/>
  <c r="K148" i="2" s="1"/>
  <c r="G148" i="2" l="1"/>
  <c r="H148" i="2" s="1"/>
  <c r="J148" i="2" s="1"/>
  <c r="D149" i="2" s="1"/>
  <c r="I149" i="2" l="1"/>
  <c r="K149" i="2" s="1"/>
  <c r="F149" i="2"/>
  <c r="G149" i="2" l="1"/>
  <c r="H149" i="2" s="1"/>
  <c r="J149" i="2" s="1"/>
  <c r="D150" i="2" s="1"/>
  <c r="I150" i="2" l="1"/>
  <c r="K150" i="2" s="1"/>
  <c r="F150" i="2"/>
  <c r="G150" i="2" l="1"/>
  <c r="H150" i="2" s="1"/>
  <c r="J150" i="2" s="1"/>
  <c r="D151" i="2" s="1"/>
  <c r="I151" i="2" l="1"/>
  <c r="K151" i="2" s="1"/>
  <c r="F151" i="2"/>
  <c r="G151" i="2" l="1"/>
  <c r="H151" i="2" s="1"/>
  <c r="J151" i="2" s="1"/>
  <c r="D152" i="2" s="1"/>
  <c r="I152" i="2" l="1"/>
  <c r="K152" i="2" s="1"/>
  <c r="F152" i="2"/>
  <c r="G152" i="2" l="1"/>
  <c r="H152" i="2" s="1"/>
  <c r="J152" i="2" s="1"/>
  <c r="D153" i="2" s="1"/>
  <c r="F153" i="2" l="1"/>
  <c r="I153" i="2"/>
  <c r="K153" i="2" s="1"/>
  <c r="G153" i="2" l="1"/>
  <c r="H153" i="2" s="1"/>
  <c r="J153" i="2" s="1"/>
  <c r="D154" i="2" s="1"/>
  <c r="I154" i="2" l="1"/>
  <c r="K154" i="2" s="1"/>
  <c r="F154" i="2"/>
  <c r="G154" i="2" l="1"/>
  <c r="H154" i="2" s="1"/>
  <c r="J154" i="2" s="1"/>
  <c r="D155" i="2" s="1"/>
  <c r="I155" i="2" l="1"/>
  <c r="K155" i="2" s="1"/>
  <c r="F155" i="2"/>
  <c r="G155" i="2" l="1"/>
  <c r="H155" i="2" s="1"/>
  <c r="J155" i="2" s="1"/>
  <c r="D156" i="2" s="1"/>
  <c r="F156" i="2" l="1"/>
  <c r="I156" i="2"/>
  <c r="K156" i="2" s="1"/>
  <c r="G156" i="2" l="1"/>
  <c r="H156" i="2" s="1"/>
  <c r="J156" i="2" s="1"/>
  <c r="D157" i="2" s="1"/>
  <c r="I157" i="2" l="1"/>
  <c r="K157" i="2" s="1"/>
  <c r="F157" i="2"/>
  <c r="G157" i="2" l="1"/>
  <c r="H157" i="2" s="1"/>
  <c r="J157" i="2" s="1"/>
  <c r="D158" i="2" s="1"/>
  <c r="I158" i="2" l="1"/>
  <c r="K158" i="2" s="1"/>
  <c r="F158" i="2"/>
  <c r="G158" i="2" l="1"/>
  <c r="H158" i="2" s="1"/>
  <c r="J158" i="2" s="1"/>
  <c r="D159" i="2" s="1"/>
  <c r="I159" i="2" l="1"/>
  <c r="K159" i="2" s="1"/>
  <c r="F159" i="2"/>
  <c r="G159" i="2" l="1"/>
  <c r="H159" i="2" s="1"/>
  <c r="J159" i="2" s="1"/>
  <c r="D160" i="2" s="1"/>
  <c r="I160" i="2" l="1"/>
  <c r="K160" i="2" s="1"/>
  <c r="F160" i="2"/>
  <c r="G160" i="2" l="1"/>
  <c r="H160" i="2" s="1"/>
  <c r="J160" i="2" s="1"/>
  <c r="D161" i="2" s="1"/>
  <c r="I161" i="2" l="1"/>
  <c r="K161" i="2" s="1"/>
  <c r="F161" i="2"/>
  <c r="G161" i="2" l="1"/>
  <c r="H161" i="2" s="1"/>
  <c r="J161" i="2" s="1"/>
  <c r="D162" i="2" s="1"/>
  <c r="F162" i="2" l="1"/>
  <c r="I162" i="2"/>
  <c r="K162" i="2" s="1"/>
  <c r="G162" i="2" l="1"/>
  <c r="H162" i="2" s="1"/>
  <c r="J162" i="2" s="1"/>
  <c r="D163" i="2" s="1"/>
  <c r="I163" i="2" l="1"/>
  <c r="K163" i="2" s="1"/>
  <c r="F163" i="2"/>
  <c r="G163" i="2" l="1"/>
  <c r="H163" i="2" s="1"/>
  <c r="J163" i="2" s="1"/>
  <c r="D164" i="2" s="1"/>
  <c r="I164" i="2" l="1"/>
  <c r="K164" i="2" s="1"/>
  <c r="F164" i="2"/>
  <c r="G164" i="2" l="1"/>
  <c r="H164" i="2" s="1"/>
  <c r="J164" i="2" s="1"/>
  <c r="D165" i="2" s="1"/>
  <c r="F165" i="2" l="1"/>
  <c r="I165" i="2"/>
  <c r="K165" i="2" s="1"/>
  <c r="G165" i="2" l="1"/>
  <c r="H165" i="2" s="1"/>
  <c r="J165" i="2" s="1"/>
  <c r="D166" i="2" s="1"/>
  <c r="I166" i="2" l="1"/>
  <c r="K166" i="2" s="1"/>
  <c r="F166" i="2"/>
  <c r="G166" i="2" l="1"/>
  <c r="H166" i="2" s="1"/>
  <c r="J166" i="2" s="1"/>
  <c r="D167" i="2" s="1"/>
  <c r="F167" i="2" l="1"/>
  <c r="I167" i="2"/>
  <c r="K167" i="2" s="1"/>
  <c r="G167" i="2" l="1"/>
  <c r="H167" i="2" s="1"/>
  <c r="J167" i="2" s="1"/>
  <c r="D168" i="2" s="1"/>
  <c r="F168" i="2" l="1"/>
  <c r="I168" i="2"/>
  <c r="K168" i="2" s="1"/>
  <c r="G168" i="2" l="1"/>
  <c r="H168" i="2" s="1"/>
  <c r="J168" i="2" s="1"/>
  <c r="D169" i="2" s="1"/>
  <c r="I169" i="2" l="1"/>
  <c r="K169" i="2" s="1"/>
  <c r="F169" i="2"/>
  <c r="G169" i="2" l="1"/>
  <c r="H169" i="2" s="1"/>
  <c r="J169" i="2" s="1"/>
  <c r="D170" i="2" s="1"/>
  <c r="I170" i="2" l="1"/>
  <c r="K170" i="2" s="1"/>
  <c r="F170" i="2"/>
  <c r="G170" i="2" l="1"/>
  <c r="H170" i="2" s="1"/>
  <c r="J170" i="2" s="1"/>
  <c r="D171" i="2" s="1"/>
  <c r="I171" i="2" l="1"/>
  <c r="K171" i="2" s="1"/>
  <c r="F171" i="2"/>
  <c r="G171" i="2" l="1"/>
  <c r="H171" i="2" s="1"/>
  <c r="J171" i="2" s="1"/>
  <c r="D172" i="2" s="1"/>
  <c r="I172" i="2" l="1"/>
  <c r="K172" i="2" s="1"/>
  <c r="F172" i="2"/>
  <c r="G172" i="2" l="1"/>
  <c r="H172" i="2" s="1"/>
  <c r="J172" i="2" s="1"/>
  <c r="D173" i="2" s="1"/>
  <c r="I173" i="2" l="1"/>
  <c r="K173" i="2" s="1"/>
  <c r="F173" i="2"/>
  <c r="G173" i="2" l="1"/>
  <c r="H173" i="2" s="1"/>
  <c r="J173" i="2" s="1"/>
  <c r="D174" i="2" s="1"/>
  <c r="I174" i="2" l="1"/>
  <c r="K174" i="2" s="1"/>
  <c r="F174" i="2"/>
  <c r="G174" i="2" l="1"/>
  <c r="H174" i="2" s="1"/>
  <c r="J174" i="2" s="1"/>
  <c r="D175" i="2" s="1"/>
  <c r="I175" i="2" l="1"/>
  <c r="K175" i="2" s="1"/>
  <c r="F175" i="2"/>
  <c r="G175" i="2" l="1"/>
  <c r="H175" i="2" s="1"/>
  <c r="J175" i="2" s="1"/>
  <c r="D176" i="2" s="1"/>
  <c r="I176" i="2" l="1"/>
  <c r="K176" i="2" s="1"/>
  <c r="F176" i="2"/>
  <c r="G176" i="2" l="1"/>
  <c r="H176" i="2" s="1"/>
  <c r="J176" i="2" s="1"/>
  <c r="D177" i="2" s="1"/>
  <c r="F177" i="2" l="1"/>
  <c r="I177" i="2"/>
  <c r="K177" i="2" s="1"/>
  <c r="G177" i="2" l="1"/>
  <c r="H177" i="2" s="1"/>
  <c r="J177" i="2" s="1"/>
  <c r="D178" i="2" s="1"/>
  <c r="I178" i="2" l="1"/>
  <c r="K178" i="2" s="1"/>
  <c r="F178" i="2"/>
  <c r="G178" i="2" l="1"/>
  <c r="H178" i="2" s="1"/>
  <c r="J178" i="2" s="1"/>
  <c r="D179" i="2" s="1"/>
  <c r="F179" i="2" l="1"/>
  <c r="I179" i="2"/>
  <c r="K179" i="2" s="1"/>
  <c r="G179" i="2" l="1"/>
  <c r="H179" i="2" s="1"/>
  <c r="J179" i="2" s="1"/>
  <c r="D180" i="2" s="1"/>
  <c r="I180" i="2" l="1"/>
  <c r="K180" i="2" s="1"/>
  <c r="F180" i="2"/>
  <c r="G180" i="2" l="1"/>
  <c r="H180" i="2" s="1"/>
  <c r="J180" i="2" s="1"/>
  <c r="D181" i="2" s="1"/>
  <c r="I181" i="2" l="1"/>
  <c r="K181" i="2" s="1"/>
  <c r="F181" i="2"/>
  <c r="G181" i="2" l="1"/>
  <c r="H181" i="2" s="1"/>
  <c r="J181" i="2" s="1"/>
  <c r="D182" i="2" s="1"/>
  <c r="F182" i="2" l="1"/>
  <c r="I182" i="2"/>
  <c r="K182" i="2" s="1"/>
  <c r="G182" i="2" l="1"/>
  <c r="H182" i="2" s="1"/>
  <c r="J182" i="2" s="1"/>
  <c r="D183" i="2" s="1"/>
  <c r="F183" i="2" l="1"/>
  <c r="I183" i="2"/>
  <c r="K183" i="2" s="1"/>
  <c r="G183" i="2" l="1"/>
  <c r="H183" i="2" s="1"/>
  <c r="J183" i="2" s="1"/>
  <c r="D184" i="2" s="1"/>
  <c r="I184" i="2" l="1"/>
  <c r="K184" i="2" s="1"/>
  <c r="F184" i="2"/>
  <c r="G184" i="2" l="1"/>
  <c r="H184" i="2" s="1"/>
  <c r="J184" i="2" s="1"/>
  <c r="D185" i="2" s="1"/>
  <c r="I185" i="2" l="1"/>
  <c r="K185" i="2" s="1"/>
  <c r="F185" i="2"/>
  <c r="G185" i="2" l="1"/>
  <c r="H185" i="2" s="1"/>
  <c r="J185" i="2" s="1"/>
  <c r="D186" i="2" s="1"/>
  <c r="I186" i="2" l="1"/>
  <c r="K186" i="2" s="1"/>
  <c r="F186" i="2"/>
  <c r="G186" i="2" l="1"/>
  <c r="H186" i="2" s="1"/>
  <c r="J186" i="2" s="1"/>
  <c r="D187" i="2" s="1"/>
  <c r="I187" i="2" l="1"/>
  <c r="K187" i="2" s="1"/>
  <c r="F187" i="2"/>
  <c r="G187" i="2" l="1"/>
  <c r="H187" i="2" s="1"/>
  <c r="J187" i="2" s="1"/>
  <c r="D188" i="2" s="1"/>
  <c r="I188" i="2" l="1"/>
  <c r="K188" i="2" s="1"/>
  <c r="F188" i="2"/>
  <c r="G188" i="2" l="1"/>
  <c r="H188" i="2" s="1"/>
  <c r="J188" i="2" s="1"/>
  <c r="D189" i="2" s="1"/>
  <c r="I189" i="2" l="1"/>
  <c r="K189" i="2" s="1"/>
  <c r="F189" i="2"/>
  <c r="G189" i="2" l="1"/>
  <c r="H189" i="2" s="1"/>
  <c r="J189" i="2" s="1"/>
  <c r="D190" i="2" s="1"/>
  <c r="F190" i="2" l="1"/>
  <c r="I190" i="2"/>
  <c r="K190" i="2" s="1"/>
  <c r="G190" i="2" l="1"/>
  <c r="H190" i="2" s="1"/>
  <c r="J190" i="2" s="1"/>
  <c r="D191" i="2" s="1"/>
  <c r="F191" i="2" l="1"/>
  <c r="I191" i="2"/>
  <c r="K191" i="2" s="1"/>
  <c r="G191" i="2" l="1"/>
  <c r="H191" i="2" s="1"/>
  <c r="J191" i="2" s="1"/>
  <c r="D192" i="2" s="1"/>
  <c r="I192" i="2" l="1"/>
  <c r="K192" i="2" s="1"/>
  <c r="F192" i="2"/>
  <c r="G192" i="2" l="1"/>
  <c r="H192" i="2" s="1"/>
  <c r="J192" i="2" s="1"/>
  <c r="D193" i="2" s="1"/>
  <c r="I193" i="2" l="1"/>
  <c r="K193" i="2" s="1"/>
  <c r="F193" i="2"/>
  <c r="G193" i="2" l="1"/>
  <c r="H193" i="2" s="1"/>
  <c r="J193" i="2" s="1"/>
  <c r="D194" i="2" s="1"/>
  <c r="F194" i="2" l="1"/>
  <c r="I194" i="2"/>
  <c r="K194" i="2" s="1"/>
  <c r="G194" i="2" l="1"/>
  <c r="H194" i="2" s="1"/>
  <c r="J194" i="2" s="1"/>
  <c r="D195" i="2" s="1"/>
  <c r="F195" i="2" l="1"/>
  <c r="I195" i="2"/>
  <c r="K195" i="2" s="1"/>
  <c r="G195" i="2" l="1"/>
  <c r="H195" i="2" s="1"/>
  <c r="J195" i="2" s="1"/>
  <c r="D196" i="2" s="1"/>
  <c r="I196" i="2" l="1"/>
  <c r="K196" i="2" s="1"/>
  <c r="F196" i="2"/>
  <c r="G196" i="2" l="1"/>
  <c r="H196" i="2" s="1"/>
  <c r="J196" i="2" s="1"/>
  <c r="D197" i="2" s="1"/>
  <c r="I197" i="2" l="1"/>
  <c r="K197" i="2" s="1"/>
  <c r="F197" i="2"/>
  <c r="G197" i="2" l="1"/>
  <c r="H197" i="2" s="1"/>
  <c r="J197" i="2" s="1"/>
  <c r="D198" i="2" s="1"/>
  <c r="I198" i="2" l="1"/>
  <c r="K198" i="2" s="1"/>
  <c r="F198" i="2"/>
  <c r="G198" i="2" l="1"/>
  <c r="H198" i="2" s="1"/>
  <c r="J198" i="2" s="1"/>
  <c r="D199" i="2" s="1"/>
  <c r="F199" i="2" l="1"/>
  <c r="I199" i="2"/>
  <c r="K199" i="2" s="1"/>
  <c r="G199" i="2" l="1"/>
  <c r="H199" i="2" s="1"/>
  <c r="J199" i="2" s="1"/>
  <c r="D200" i="2" s="1"/>
  <c r="I200" i="2" l="1"/>
  <c r="K200" i="2" s="1"/>
  <c r="F200" i="2"/>
  <c r="G200" i="2" l="1"/>
  <c r="H200" i="2" s="1"/>
  <c r="J200" i="2" s="1"/>
  <c r="D201" i="2" s="1"/>
  <c r="F201" i="2" l="1"/>
  <c r="I201" i="2"/>
  <c r="K201" i="2" s="1"/>
  <c r="G201" i="2" l="1"/>
  <c r="H201" i="2" s="1"/>
  <c r="J201" i="2" s="1"/>
  <c r="D202" i="2" s="1"/>
  <c r="F202" i="2" l="1"/>
  <c r="I202" i="2"/>
  <c r="K202" i="2" s="1"/>
  <c r="G202" i="2" l="1"/>
  <c r="H202" i="2" s="1"/>
  <c r="J202" i="2" s="1"/>
  <c r="D203" i="2" s="1"/>
  <c r="I203" i="2" l="1"/>
  <c r="K203" i="2" s="1"/>
  <c r="F203" i="2"/>
  <c r="G203" i="2" l="1"/>
  <c r="H203" i="2" s="1"/>
  <c r="J203" i="2" s="1"/>
  <c r="D204" i="2" s="1"/>
  <c r="I204" i="2" l="1"/>
  <c r="K204" i="2" s="1"/>
  <c r="F204" i="2"/>
  <c r="G204" i="2" l="1"/>
  <c r="H204" i="2" s="1"/>
  <c r="J204" i="2" s="1"/>
  <c r="D205" i="2" s="1"/>
  <c r="I205" i="2" l="1"/>
  <c r="K205" i="2" s="1"/>
  <c r="F205" i="2"/>
  <c r="G205" i="2" l="1"/>
  <c r="H205" i="2" s="1"/>
  <c r="J205" i="2" s="1"/>
  <c r="D206" i="2" s="1"/>
  <c r="I206" i="2" l="1"/>
  <c r="K206" i="2" s="1"/>
  <c r="F206" i="2"/>
  <c r="G206" i="2" l="1"/>
  <c r="H206" i="2" s="1"/>
  <c r="J206" i="2" s="1"/>
  <c r="D207" i="2" s="1"/>
  <c r="I207" i="2" l="1"/>
  <c r="K207" i="2" s="1"/>
  <c r="F207" i="2"/>
  <c r="G207" i="2" l="1"/>
  <c r="H207" i="2" s="1"/>
  <c r="J207" i="2" s="1"/>
  <c r="D208" i="2" s="1"/>
  <c r="I208" i="2" l="1"/>
  <c r="K208" i="2" s="1"/>
  <c r="F208" i="2"/>
  <c r="G208" i="2" l="1"/>
  <c r="H208" i="2" s="1"/>
  <c r="J208" i="2" s="1"/>
  <c r="D209" i="2" s="1"/>
  <c r="F209" i="2" l="1"/>
  <c r="I209" i="2"/>
  <c r="K209" i="2" s="1"/>
  <c r="G209" i="2" l="1"/>
  <c r="H209" i="2" s="1"/>
  <c r="J209" i="2" s="1"/>
  <c r="D210" i="2" s="1"/>
  <c r="F210" i="2" l="1"/>
  <c r="I210" i="2"/>
  <c r="K210" i="2" s="1"/>
  <c r="G210" i="2" l="1"/>
  <c r="H210" i="2" s="1"/>
  <c r="J210" i="2" s="1"/>
  <c r="D211" i="2" s="1"/>
  <c r="I211" i="2" l="1"/>
  <c r="K211" i="2" s="1"/>
  <c r="F211" i="2"/>
  <c r="G211" i="2" l="1"/>
  <c r="H211" i="2" s="1"/>
  <c r="J211" i="2" s="1"/>
  <c r="D212" i="2" s="1"/>
  <c r="I212" i="2" l="1"/>
  <c r="K212" i="2" s="1"/>
  <c r="F212" i="2"/>
  <c r="G212" i="2" l="1"/>
  <c r="H212" i="2" s="1"/>
  <c r="J212" i="2" s="1"/>
  <c r="D213" i="2" s="1"/>
  <c r="I213" i="2" l="1"/>
  <c r="K213" i="2" s="1"/>
  <c r="F213" i="2"/>
  <c r="G213" i="2" l="1"/>
  <c r="H213" i="2" s="1"/>
  <c r="J213" i="2" s="1"/>
  <c r="D214" i="2" s="1"/>
  <c r="I214" i="2" l="1"/>
  <c r="K214" i="2" s="1"/>
  <c r="F214" i="2"/>
  <c r="G214" i="2" l="1"/>
  <c r="H214" i="2" s="1"/>
  <c r="J214" i="2" s="1"/>
  <c r="D215" i="2" s="1"/>
  <c r="I215" i="2" l="1"/>
  <c r="K215" i="2" s="1"/>
  <c r="F215" i="2"/>
  <c r="G215" i="2" l="1"/>
  <c r="H215" i="2" s="1"/>
  <c r="J215" i="2" s="1"/>
  <c r="D216" i="2" s="1"/>
  <c r="F216" i="2" l="1"/>
  <c r="I216" i="2"/>
  <c r="K216" i="2" s="1"/>
  <c r="G216" i="2" l="1"/>
  <c r="H216" i="2" s="1"/>
  <c r="J216" i="2" s="1"/>
  <c r="D217" i="2" s="1"/>
  <c r="I217" i="2" l="1"/>
  <c r="K217" i="2" s="1"/>
  <c r="F217" i="2"/>
  <c r="G217" i="2" l="1"/>
  <c r="H217" i="2" s="1"/>
  <c r="J217" i="2" s="1"/>
  <c r="D218" i="2" s="1"/>
  <c r="I218" i="2" l="1"/>
  <c r="K218" i="2" s="1"/>
  <c r="F218" i="2"/>
  <c r="G218" i="2" l="1"/>
  <c r="H218" i="2" s="1"/>
  <c r="J218" i="2" s="1"/>
  <c r="D219" i="2" s="1"/>
  <c r="I219" i="2" l="1"/>
  <c r="K219" i="2" s="1"/>
  <c r="F219" i="2"/>
  <c r="G219" i="2" l="1"/>
  <c r="H219" i="2" s="1"/>
  <c r="J219" i="2" s="1"/>
  <c r="D220" i="2" s="1"/>
  <c r="I220" i="2" l="1"/>
  <c r="K220" i="2" s="1"/>
  <c r="F220" i="2"/>
  <c r="G220" i="2" l="1"/>
  <c r="H220" i="2" s="1"/>
  <c r="J220" i="2" s="1"/>
  <c r="D221" i="2" s="1"/>
  <c r="I221" i="2" l="1"/>
  <c r="K221" i="2" s="1"/>
  <c r="F221" i="2"/>
  <c r="G221" i="2" l="1"/>
  <c r="H221" i="2" s="1"/>
  <c r="J221" i="2" s="1"/>
  <c r="D222" i="2" s="1"/>
  <c r="I222" i="2" l="1"/>
  <c r="K222" i="2" s="1"/>
  <c r="F222" i="2"/>
  <c r="G222" i="2" l="1"/>
  <c r="H222" i="2" s="1"/>
  <c r="J222" i="2" s="1"/>
  <c r="D223" i="2" s="1"/>
  <c r="I223" i="2" l="1"/>
  <c r="K223" i="2" s="1"/>
  <c r="F223" i="2"/>
  <c r="G223" i="2" l="1"/>
  <c r="H223" i="2" s="1"/>
  <c r="J223" i="2" s="1"/>
  <c r="D224" i="2" s="1"/>
  <c r="I224" i="2" l="1"/>
  <c r="K224" i="2" s="1"/>
  <c r="F224" i="2"/>
  <c r="G224" i="2" l="1"/>
  <c r="H224" i="2" s="1"/>
  <c r="J224" i="2" s="1"/>
  <c r="D225" i="2" s="1"/>
  <c r="F225" i="2" l="1"/>
  <c r="I225" i="2"/>
  <c r="K225" i="2" s="1"/>
  <c r="G225" i="2" l="1"/>
  <c r="H225" i="2" s="1"/>
  <c r="J225" i="2" s="1"/>
  <c r="D226" i="2" s="1"/>
  <c r="F226" i="2" l="1"/>
  <c r="I226" i="2"/>
  <c r="K226" i="2" s="1"/>
  <c r="G226" i="2" l="1"/>
  <c r="H226" i="2" s="1"/>
  <c r="J226" i="2" s="1"/>
  <c r="D227" i="2" s="1"/>
  <c r="F227" i="2" l="1"/>
  <c r="I227" i="2"/>
  <c r="K227" i="2" s="1"/>
  <c r="G227" i="2" l="1"/>
  <c r="H227" i="2" s="1"/>
  <c r="J227" i="2" s="1"/>
  <c r="D228" i="2" s="1"/>
  <c r="I228" i="2" l="1"/>
  <c r="K228" i="2" s="1"/>
  <c r="F228" i="2"/>
  <c r="G228" i="2" l="1"/>
  <c r="H228" i="2" s="1"/>
  <c r="J228" i="2" s="1"/>
  <c r="D229" i="2" s="1"/>
  <c r="I229" i="2" l="1"/>
  <c r="K229" i="2" s="1"/>
  <c r="F229" i="2"/>
  <c r="G229" i="2" l="1"/>
  <c r="H229" i="2" s="1"/>
  <c r="J229" i="2" s="1"/>
  <c r="D230" i="2" s="1"/>
  <c r="F230" i="2" l="1"/>
  <c r="I230" i="2"/>
  <c r="K230" i="2" s="1"/>
  <c r="G230" i="2" l="1"/>
  <c r="H230" i="2" s="1"/>
  <c r="J230" i="2" s="1"/>
  <c r="D231" i="2" s="1"/>
  <c r="I231" i="2" l="1"/>
  <c r="K231" i="2" s="1"/>
  <c r="F231" i="2"/>
  <c r="G231" i="2" l="1"/>
  <c r="H231" i="2" s="1"/>
  <c r="J231" i="2" s="1"/>
  <c r="D232" i="2" s="1"/>
  <c r="I232" i="2" l="1"/>
  <c r="K232" i="2" s="1"/>
  <c r="F232" i="2"/>
  <c r="G232" i="2" l="1"/>
  <c r="H232" i="2" s="1"/>
  <c r="J232" i="2" s="1"/>
  <c r="D233" i="2" s="1"/>
  <c r="I233" i="2" l="1"/>
  <c r="K233" i="2" s="1"/>
  <c r="F233" i="2"/>
  <c r="G233" i="2" l="1"/>
  <c r="H233" i="2" s="1"/>
  <c r="J233" i="2" s="1"/>
  <c r="D234" i="2" s="1"/>
  <c r="I234" i="2" l="1"/>
  <c r="K234" i="2" s="1"/>
  <c r="F234" i="2"/>
  <c r="G234" i="2" l="1"/>
  <c r="H234" i="2" s="1"/>
  <c r="J234" i="2" s="1"/>
  <c r="D235" i="2" s="1"/>
  <c r="I235" i="2" l="1"/>
  <c r="K235" i="2" s="1"/>
  <c r="F235" i="2"/>
  <c r="G235" i="2" l="1"/>
  <c r="H235" i="2" s="1"/>
  <c r="J235" i="2" s="1"/>
  <c r="D236" i="2" s="1"/>
  <c r="I236" i="2" l="1"/>
  <c r="K236" i="2" s="1"/>
  <c r="F236" i="2"/>
  <c r="G236" i="2" l="1"/>
  <c r="H236" i="2" s="1"/>
  <c r="J236" i="2" s="1"/>
  <c r="D237" i="2" s="1"/>
  <c r="I237" i="2" l="1"/>
  <c r="K237" i="2" s="1"/>
  <c r="F237" i="2"/>
  <c r="G237" i="2" l="1"/>
  <c r="H237" i="2" s="1"/>
  <c r="J237" i="2" s="1"/>
  <c r="D238" i="2" s="1"/>
  <c r="I238" i="2" l="1"/>
  <c r="K238" i="2" s="1"/>
  <c r="F238" i="2"/>
  <c r="G238" i="2" l="1"/>
  <c r="H238" i="2" s="1"/>
  <c r="J238" i="2" s="1"/>
  <c r="D239" i="2" s="1"/>
  <c r="I239" i="2" l="1"/>
  <c r="K239" i="2" s="1"/>
  <c r="F239" i="2"/>
  <c r="G239" i="2" l="1"/>
  <c r="H239" i="2" s="1"/>
  <c r="J239" i="2" s="1"/>
  <c r="D240" i="2" s="1"/>
  <c r="F240" i="2" l="1"/>
  <c r="I240" i="2"/>
  <c r="K240" i="2" s="1"/>
  <c r="G240" i="2" l="1"/>
  <c r="H240" i="2" s="1"/>
  <c r="J240" i="2" s="1"/>
  <c r="D241" i="2" s="1"/>
  <c r="I241" i="2" l="1"/>
  <c r="K241" i="2" s="1"/>
  <c r="F241" i="2"/>
  <c r="G241" i="2" l="1"/>
  <c r="H241" i="2" s="1"/>
  <c r="J241" i="2" s="1"/>
  <c r="D242" i="2" s="1"/>
  <c r="F242" i="2" l="1"/>
  <c r="I242" i="2"/>
  <c r="K242" i="2" s="1"/>
  <c r="G242" i="2" l="1"/>
  <c r="H242" i="2" s="1"/>
  <c r="J242" i="2" s="1"/>
  <c r="D243" i="2" s="1"/>
  <c r="I243" i="2" l="1"/>
  <c r="K243" i="2" s="1"/>
  <c r="F243" i="2"/>
  <c r="G243" i="2" l="1"/>
  <c r="H243" i="2" s="1"/>
  <c r="J243" i="2" s="1"/>
  <c r="D244" i="2" s="1"/>
  <c r="I244" i="2" l="1"/>
  <c r="K244" i="2" s="1"/>
  <c r="F244" i="2"/>
  <c r="G244" i="2" l="1"/>
  <c r="H244" i="2" s="1"/>
  <c r="J244" i="2" s="1"/>
  <c r="D245" i="2" s="1"/>
  <c r="I245" i="2" l="1"/>
  <c r="K245" i="2" s="1"/>
  <c r="F245" i="2"/>
  <c r="G245" i="2" l="1"/>
  <c r="H245" i="2" s="1"/>
  <c r="J245" i="2" s="1"/>
  <c r="D246" i="2" s="1"/>
  <c r="I246" i="2" l="1"/>
  <c r="K246" i="2" s="1"/>
  <c r="F246" i="2"/>
  <c r="G246" i="2" l="1"/>
  <c r="H246" i="2" s="1"/>
  <c r="J246" i="2" s="1"/>
  <c r="D247" i="2" s="1"/>
  <c r="I247" i="2" l="1"/>
  <c r="K247" i="2" s="1"/>
  <c r="F247" i="2"/>
  <c r="G247" i="2" l="1"/>
  <c r="H247" i="2" s="1"/>
  <c r="J247" i="2" s="1"/>
  <c r="D248" i="2" s="1"/>
  <c r="F248" i="2" l="1"/>
  <c r="I248" i="2"/>
  <c r="K248" i="2" s="1"/>
  <c r="G248" i="2" l="1"/>
  <c r="H248" i="2" s="1"/>
  <c r="J248" i="2" s="1"/>
  <c r="D249" i="2" s="1"/>
  <c r="I249" i="2" l="1"/>
  <c r="K249" i="2" s="1"/>
  <c r="F249" i="2"/>
  <c r="G249" i="2" l="1"/>
  <c r="H249" i="2" s="1"/>
  <c r="J249" i="2" s="1"/>
  <c r="D250" i="2" s="1"/>
  <c r="I250" i="2" l="1"/>
  <c r="K250" i="2" s="1"/>
  <c r="F250" i="2"/>
  <c r="G250" i="2" l="1"/>
  <c r="H250" i="2" s="1"/>
  <c r="J250" i="2" s="1"/>
  <c r="D251" i="2" s="1"/>
  <c r="I251" i="2" l="1"/>
  <c r="K251" i="2" s="1"/>
  <c r="F251" i="2"/>
  <c r="G251" i="2" l="1"/>
  <c r="H251" i="2" s="1"/>
  <c r="J251" i="2" s="1"/>
  <c r="D252" i="2" s="1"/>
  <c r="F252" i="2" l="1"/>
  <c r="I252" i="2"/>
  <c r="K252" i="2" s="1"/>
  <c r="G252" i="2" l="1"/>
  <c r="H252" i="2" s="1"/>
  <c r="J252" i="2" s="1"/>
  <c r="D253" i="2" s="1"/>
  <c r="I253" i="2" l="1"/>
  <c r="K253" i="2" s="1"/>
  <c r="F253" i="2"/>
  <c r="G253" i="2" l="1"/>
  <c r="H253" i="2" s="1"/>
  <c r="J253" i="2" s="1"/>
  <c r="D254" i="2" s="1"/>
  <c r="I254" i="2" l="1"/>
  <c r="K254" i="2" s="1"/>
  <c r="F254" i="2"/>
  <c r="G254" i="2" l="1"/>
  <c r="H254" i="2" s="1"/>
  <c r="J254" i="2" s="1"/>
  <c r="D255" i="2" s="1"/>
  <c r="I255" i="2" l="1"/>
  <c r="K255" i="2" s="1"/>
  <c r="F255" i="2"/>
  <c r="G255" i="2" l="1"/>
  <c r="H255" i="2" s="1"/>
  <c r="J255" i="2" s="1"/>
  <c r="D256" i="2" s="1"/>
  <c r="F256" i="2" l="1"/>
  <c r="I256" i="2"/>
  <c r="K256" i="2" s="1"/>
  <c r="G256" i="2" l="1"/>
  <c r="H256" i="2" s="1"/>
  <c r="J256" i="2" s="1"/>
  <c r="D257" i="2" s="1"/>
  <c r="F257" i="2" l="1"/>
  <c r="I257" i="2"/>
  <c r="K257" i="2" s="1"/>
  <c r="G257" i="2" l="1"/>
  <c r="H257" i="2" s="1"/>
  <c r="J257" i="2" s="1"/>
  <c r="D258" i="2" s="1"/>
  <c r="I258" i="2" l="1"/>
  <c r="K258" i="2" s="1"/>
  <c r="F258" i="2"/>
  <c r="G258" i="2" l="1"/>
  <c r="H258" i="2" s="1"/>
  <c r="J258" i="2" s="1"/>
  <c r="D259" i="2" s="1"/>
  <c r="I259" i="2" l="1"/>
  <c r="K259" i="2" s="1"/>
  <c r="F259" i="2"/>
  <c r="G259" i="2" l="1"/>
  <c r="H259" i="2" s="1"/>
  <c r="J259" i="2" s="1"/>
  <c r="D260" i="2" s="1"/>
  <c r="I260" i="2" l="1"/>
  <c r="K260" i="2" s="1"/>
  <c r="F260" i="2"/>
  <c r="G260" i="2" l="1"/>
  <c r="H260" i="2" s="1"/>
  <c r="J260" i="2" s="1"/>
  <c r="D261" i="2" s="1"/>
  <c r="I261" i="2" l="1"/>
  <c r="K261" i="2" s="1"/>
  <c r="F261" i="2"/>
  <c r="G261" i="2" l="1"/>
  <c r="H261" i="2" s="1"/>
  <c r="J261" i="2" s="1"/>
  <c r="D262" i="2" s="1"/>
  <c r="I262" i="2" l="1"/>
  <c r="K262" i="2" s="1"/>
  <c r="F262" i="2"/>
  <c r="G262" i="2" l="1"/>
  <c r="H262" i="2" s="1"/>
  <c r="J262" i="2" s="1"/>
  <c r="D263" i="2" s="1"/>
  <c r="I263" i="2" l="1"/>
  <c r="K263" i="2" s="1"/>
  <c r="F263" i="2"/>
  <c r="G263" i="2" l="1"/>
  <c r="H263" i="2" s="1"/>
  <c r="J263" i="2" s="1"/>
  <c r="D264" i="2" s="1"/>
  <c r="I264" i="2" l="1"/>
  <c r="K264" i="2" s="1"/>
  <c r="F264" i="2"/>
  <c r="G264" i="2" l="1"/>
  <c r="H264" i="2" s="1"/>
  <c r="J264" i="2" s="1"/>
  <c r="D265" i="2" s="1"/>
  <c r="I265" i="2" l="1"/>
  <c r="K265" i="2" s="1"/>
  <c r="F265" i="2"/>
  <c r="G265" i="2" l="1"/>
  <c r="H265" i="2" s="1"/>
  <c r="J265" i="2" s="1"/>
  <c r="D266" i="2" s="1"/>
  <c r="I266" i="2" l="1"/>
  <c r="K266" i="2" s="1"/>
  <c r="F266" i="2"/>
  <c r="G266" i="2" l="1"/>
  <c r="H266" i="2" s="1"/>
  <c r="J266" i="2" s="1"/>
  <c r="D267" i="2" s="1"/>
  <c r="I267" i="2" l="1"/>
  <c r="K267" i="2" s="1"/>
  <c r="F267" i="2"/>
  <c r="G267" i="2" l="1"/>
  <c r="H267" i="2" s="1"/>
  <c r="J267" i="2" s="1"/>
  <c r="D268" i="2" s="1"/>
  <c r="I268" i="2" l="1"/>
  <c r="K268" i="2" s="1"/>
  <c r="F268" i="2"/>
  <c r="G268" i="2" l="1"/>
  <c r="H268" i="2" s="1"/>
  <c r="J268" i="2" s="1"/>
  <c r="D269" i="2" s="1"/>
  <c r="I269" i="2" l="1"/>
  <c r="K269" i="2" s="1"/>
  <c r="F269" i="2"/>
  <c r="G269" i="2" l="1"/>
  <c r="H269" i="2" s="1"/>
  <c r="J269" i="2" s="1"/>
  <c r="D270" i="2" s="1"/>
  <c r="I270" i="2" l="1"/>
  <c r="K270" i="2" s="1"/>
  <c r="F270" i="2"/>
  <c r="G270" i="2" l="1"/>
  <c r="H270" i="2" s="1"/>
  <c r="J270" i="2" s="1"/>
  <c r="D271" i="2" s="1"/>
  <c r="I271" i="2" l="1"/>
  <c r="K271" i="2" s="1"/>
  <c r="F271" i="2"/>
  <c r="G271" i="2" l="1"/>
  <c r="H271" i="2" s="1"/>
  <c r="J271" i="2" s="1"/>
  <c r="D272" i="2" s="1"/>
  <c r="I272" i="2" l="1"/>
  <c r="K272" i="2" s="1"/>
  <c r="F272" i="2"/>
  <c r="G272" i="2" l="1"/>
  <c r="H272" i="2" s="1"/>
  <c r="J272" i="2" s="1"/>
  <c r="D273" i="2" s="1"/>
  <c r="F273" i="2" l="1"/>
  <c r="I273" i="2"/>
  <c r="K273" i="2" s="1"/>
  <c r="G273" i="2" l="1"/>
  <c r="H273" i="2" s="1"/>
  <c r="J273" i="2" s="1"/>
  <c r="D274" i="2" s="1"/>
  <c r="I274" i="2" l="1"/>
  <c r="K274" i="2" s="1"/>
  <c r="F274" i="2"/>
  <c r="G274" i="2" l="1"/>
  <c r="H274" i="2" s="1"/>
  <c r="J274" i="2" s="1"/>
  <c r="D275" i="2" s="1"/>
  <c r="F275" i="2" l="1"/>
  <c r="I275" i="2"/>
  <c r="K275" i="2" s="1"/>
  <c r="G275" i="2" l="1"/>
  <c r="H275" i="2" s="1"/>
  <c r="J275" i="2" s="1"/>
  <c r="D276" i="2" s="1"/>
  <c r="I276" i="2" l="1"/>
  <c r="K276" i="2" s="1"/>
  <c r="F276" i="2"/>
  <c r="G276" i="2" l="1"/>
  <c r="H276" i="2" s="1"/>
  <c r="J276" i="2" s="1"/>
  <c r="D277" i="2" s="1"/>
  <c r="I277" i="2" l="1"/>
  <c r="K277" i="2" s="1"/>
  <c r="F277" i="2"/>
  <c r="G277" i="2" l="1"/>
  <c r="H277" i="2" s="1"/>
  <c r="J277" i="2" s="1"/>
  <c r="D278" i="2" s="1"/>
  <c r="I278" i="2" l="1"/>
  <c r="K278" i="2" s="1"/>
  <c r="F278" i="2"/>
  <c r="G278" i="2" l="1"/>
  <c r="H278" i="2" s="1"/>
  <c r="J278" i="2" s="1"/>
  <c r="D279" i="2" s="1"/>
  <c r="F279" i="2" l="1"/>
  <c r="I279" i="2"/>
  <c r="K279" i="2" s="1"/>
  <c r="G279" i="2" l="1"/>
  <c r="H279" i="2" s="1"/>
  <c r="J279" i="2" s="1"/>
  <c r="D280" i="2" s="1"/>
  <c r="I280" i="2" l="1"/>
  <c r="K280" i="2" s="1"/>
  <c r="F280" i="2"/>
  <c r="G280" i="2" l="1"/>
  <c r="H280" i="2" s="1"/>
  <c r="J280" i="2" s="1"/>
  <c r="D281" i="2" s="1"/>
  <c r="F281" i="2" l="1"/>
  <c r="I281" i="2"/>
  <c r="K281" i="2" s="1"/>
  <c r="G281" i="2" l="1"/>
  <c r="H281" i="2" s="1"/>
  <c r="J281" i="2" s="1"/>
  <c r="D282" i="2" s="1"/>
  <c r="I282" i="2" l="1"/>
  <c r="K282" i="2" s="1"/>
  <c r="F282" i="2"/>
  <c r="G282" i="2" l="1"/>
  <c r="H282" i="2" s="1"/>
  <c r="J282" i="2" s="1"/>
  <c r="D283" i="2" s="1"/>
  <c r="I283" i="2" l="1"/>
  <c r="K283" i="2" s="1"/>
  <c r="F283" i="2"/>
  <c r="G283" i="2" l="1"/>
  <c r="H283" i="2" s="1"/>
  <c r="J283" i="2" s="1"/>
  <c r="D284" i="2" s="1"/>
  <c r="I284" i="2" l="1"/>
  <c r="K284" i="2" s="1"/>
  <c r="F284" i="2"/>
  <c r="G284" i="2" l="1"/>
  <c r="H284" i="2" s="1"/>
  <c r="J284" i="2" s="1"/>
  <c r="D285" i="2" s="1"/>
  <c r="I285" i="2" l="1"/>
  <c r="K285" i="2" s="1"/>
  <c r="F285" i="2"/>
  <c r="G285" i="2" l="1"/>
  <c r="H285" i="2" s="1"/>
  <c r="J285" i="2" s="1"/>
  <c r="D286" i="2" s="1"/>
  <c r="I286" i="2" l="1"/>
  <c r="K286" i="2" s="1"/>
  <c r="F286" i="2"/>
  <c r="G286" i="2" l="1"/>
  <c r="H286" i="2" s="1"/>
  <c r="J286" i="2" s="1"/>
  <c r="D287" i="2" s="1"/>
  <c r="I287" i="2" l="1"/>
  <c r="K287" i="2" s="1"/>
  <c r="F287" i="2"/>
  <c r="G287" i="2" l="1"/>
  <c r="H287" i="2" s="1"/>
  <c r="J287" i="2" s="1"/>
  <c r="D288" i="2" s="1"/>
  <c r="I288" i="2" l="1"/>
  <c r="K288" i="2" s="1"/>
  <c r="F288" i="2"/>
  <c r="G288" i="2" l="1"/>
  <c r="H288" i="2" s="1"/>
  <c r="J288" i="2" s="1"/>
  <c r="D289" i="2" s="1"/>
  <c r="I289" i="2" l="1"/>
  <c r="K289" i="2" s="1"/>
  <c r="F289" i="2"/>
  <c r="G289" i="2" l="1"/>
  <c r="H289" i="2" s="1"/>
  <c r="J289" i="2" s="1"/>
  <c r="D290" i="2" s="1"/>
  <c r="I290" i="2" l="1"/>
  <c r="K290" i="2" s="1"/>
  <c r="F290" i="2"/>
  <c r="G290" i="2" l="1"/>
  <c r="H290" i="2" s="1"/>
  <c r="J290" i="2" s="1"/>
  <c r="D291" i="2" s="1"/>
  <c r="F291" i="2" l="1"/>
  <c r="I291" i="2"/>
  <c r="K291" i="2" s="1"/>
  <c r="G291" i="2" l="1"/>
  <c r="H291" i="2" s="1"/>
  <c r="J291" i="2" s="1"/>
  <c r="D292" i="2" s="1"/>
  <c r="I292" i="2" l="1"/>
  <c r="K292" i="2" s="1"/>
  <c r="F292" i="2"/>
  <c r="G292" i="2" l="1"/>
  <c r="H292" i="2" s="1"/>
  <c r="J292" i="2" s="1"/>
  <c r="D293" i="2" s="1"/>
  <c r="I293" i="2" l="1"/>
  <c r="K293" i="2" s="1"/>
  <c r="F293" i="2"/>
  <c r="G293" i="2" l="1"/>
  <c r="H293" i="2" s="1"/>
  <c r="J293" i="2" s="1"/>
  <c r="D294" i="2" s="1"/>
  <c r="F294" i="2" l="1"/>
  <c r="I294" i="2"/>
  <c r="K294" i="2" s="1"/>
  <c r="G294" i="2" l="1"/>
  <c r="H294" i="2" s="1"/>
  <c r="J294" i="2" s="1"/>
  <c r="D295" i="2" s="1"/>
  <c r="I295" i="2" l="1"/>
  <c r="K295" i="2" s="1"/>
  <c r="F295" i="2"/>
  <c r="G295" i="2" l="1"/>
  <c r="H295" i="2" s="1"/>
  <c r="J295" i="2" s="1"/>
  <c r="D296" i="2" s="1"/>
  <c r="F296" i="2" l="1"/>
  <c r="I296" i="2"/>
  <c r="K296" i="2" s="1"/>
  <c r="G296" i="2" l="1"/>
  <c r="H296" i="2" s="1"/>
  <c r="J296" i="2" s="1"/>
  <c r="D297" i="2" s="1"/>
  <c r="I297" i="2" l="1"/>
  <c r="K297" i="2" s="1"/>
  <c r="F297" i="2"/>
  <c r="G297" i="2" l="1"/>
  <c r="H297" i="2" s="1"/>
  <c r="J297" i="2" s="1"/>
  <c r="D298" i="2" s="1"/>
  <c r="F298" i="2" l="1"/>
  <c r="I298" i="2"/>
  <c r="K298" i="2" s="1"/>
  <c r="G298" i="2" l="1"/>
  <c r="H298" i="2" s="1"/>
  <c r="J298" i="2" s="1"/>
  <c r="D299" i="2" s="1"/>
  <c r="I299" i="2" l="1"/>
  <c r="K299" i="2" s="1"/>
  <c r="F299" i="2"/>
  <c r="G299" i="2" l="1"/>
  <c r="H299" i="2" s="1"/>
  <c r="J299" i="2" s="1"/>
  <c r="D300" i="2" s="1"/>
  <c r="I300" i="2" l="1"/>
  <c r="K300" i="2" s="1"/>
  <c r="F300" i="2"/>
  <c r="G300" i="2" l="1"/>
  <c r="H300" i="2" s="1"/>
  <c r="J300" i="2" s="1"/>
  <c r="D301" i="2" s="1"/>
  <c r="I301" i="2" l="1"/>
  <c r="K301" i="2" s="1"/>
  <c r="F301" i="2"/>
  <c r="G301" i="2" l="1"/>
  <c r="H301" i="2" s="1"/>
  <c r="J301" i="2" s="1"/>
  <c r="D302" i="2" s="1"/>
  <c r="I302" i="2" l="1"/>
  <c r="K302" i="2" s="1"/>
  <c r="F302" i="2"/>
  <c r="G302" i="2" l="1"/>
  <c r="H302" i="2" s="1"/>
  <c r="J302" i="2" s="1"/>
  <c r="D303" i="2" s="1"/>
  <c r="I303" i="2" l="1"/>
  <c r="K303" i="2" s="1"/>
  <c r="F303" i="2"/>
  <c r="G303" i="2" l="1"/>
  <c r="H303" i="2" s="1"/>
  <c r="J303" i="2" s="1"/>
  <c r="D304" i="2" s="1"/>
  <c r="I304" i="2" l="1"/>
  <c r="K304" i="2" s="1"/>
  <c r="F304" i="2"/>
  <c r="G304" i="2" l="1"/>
  <c r="H304" i="2" s="1"/>
  <c r="J304" i="2" s="1"/>
  <c r="D305" i="2" s="1"/>
  <c r="I305" i="2" l="1"/>
  <c r="K305" i="2" s="1"/>
  <c r="F305" i="2"/>
  <c r="G305" i="2" l="1"/>
  <c r="H305" i="2" s="1"/>
  <c r="J305" i="2" s="1"/>
  <c r="D306" i="2" s="1"/>
  <c r="I306" i="2" l="1"/>
  <c r="K306" i="2" s="1"/>
  <c r="F306" i="2"/>
  <c r="G306" i="2" l="1"/>
  <c r="H306" i="2" s="1"/>
  <c r="J306" i="2"/>
  <c r="D307" i="2" s="1"/>
  <c r="F307" i="2" l="1"/>
  <c r="I307" i="2"/>
  <c r="K307" i="2" s="1"/>
  <c r="G307" i="2" l="1"/>
  <c r="H307" i="2" s="1"/>
  <c r="J307" i="2" s="1"/>
  <c r="D308" i="2" s="1"/>
  <c r="I308" i="2" l="1"/>
  <c r="K308" i="2" s="1"/>
  <c r="F308" i="2"/>
  <c r="G308" i="2" l="1"/>
  <c r="H308" i="2" s="1"/>
  <c r="J308" i="2" s="1"/>
  <c r="D309" i="2" s="1"/>
  <c r="I309" i="2" l="1"/>
  <c r="K309" i="2" s="1"/>
  <c r="F309" i="2"/>
  <c r="G309" i="2" l="1"/>
  <c r="H309" i="2" s="1"/>
  <c r="J309" i="2" s="1"/>
  <c r="D310" i="2" s="1"/>
  <c r="I310" i="2" l="1"/>
  <c r="K310" i="2" s="1"/>
  <c r="F310" i="2"/>
  <c r="G310" i="2" l="1"/>
  <c r="H310" i="2" s="1"/>
  <c r="J310" i="2" s="1"/>
  <c r="D311" i="2" s="1"/>
  <c r="F311" i="2" l="1"/>
  <c r="I311" i="2"/>
  <c r="K311" i="2" s="1"/>
  <c r="G311" i="2" l="1"/>
  <c r="H311" i="2" s="1"/>
  <c r="J311" i="2" s="1"/>
  <c r="D312" i="2" s="1"/>
  <c r="I312" i="2" l="1"/>
  <c r="K312" i="2" s="1"/>
  <c r="F312" i="2"/>
  <c r="J312" i="2" l="1"/>
  <c r="D313" i="2" s="1"/>
  <c r="G312" i="2"/>
  <c r="H312" i="2" s="1"/>
  <c r="F313" i="2" l="1"/>
  <c r="I313" i="2"/>
  <c r="K313" i="2" s="1"/>
  <c r="J313" i="2" l="1"/>
  <c r="D314" i="2" s="1"/>
  <c r="G313" i="2"/>
  <c r="H313" i="2" s="1"/>
  <c r="I314" i="2" l="1"/>
  <c r="K314" i="2" s="1"/>
  <c r="F314" i="2"/>
  <c r="G314" i="2" l="1"/>
  <c r="H314" i="2" s="1"/>
  <c r="J314" i="2"/>
  <c r="D315" i="2" s="1"/>
  <c r="I315" i="2" l="1"/>
  <c r="K315" i="2" s="1"/>
  <c r="F315" i="2"/>
  <c r="J315" i="2" l="1"/>
  <c r="D316" i="2" s="1"/>
  <c r="G315" i="2"/>
  <c r="H315" i="2" s="1"/>
  <c r="I316" i="2" l="1"/>
  <c r="K316" i="2" s="1"/>
  <c r="F316" i="2"/>
  <c r="J316" i="2" l="1"/>
  <c r="D317" i="2" s="1"/>
  <c r="G316" i="2"/>
  <c r="H316" i="2" s="1"/>
  <c r="I317" i="2" l="1"/>
  <c r="K317" i="2" s="1"/>
  <c r="F317" i="2"/>
  <c r="J317" i="2" l="1"/>
  <c r="D318" i="2" s="1"/>
  <c r="G317" i="2"/>
  <c r="H317" i="2" s="1"/>
  <c r="I318" i="2" l="1"/>
  <c r="K318" i="2" s="1"/>
  <c r="F318" i="2"/>
  <c r="G318" i="2" l="1"/>
  <c r="H318" i="2" s="1"/>
  <c r="J318" i="2"/>
  <c r="D319" i="2" s="1"/>
  <c r="I319" i="2" l="1"/>
  <c r="K319" i="2" s="1"/>
  <c r="F319" i="2"/>
  <c r="J319" i="2" l="1"/>
  <c r="D320" i="2" s="1"/>
  <c r="G319" i="2"/>
  <c r="H319" i="2" s="1"/>
  <c r="I320" i="2" l="1"/>
  <c r="K320" i="2" s="1"/>
  <c r="F320" i="2"/>
  <c r="G320" i="2" l="1"/>
  <c r="H320" i="2" s="1"/>
  <c r="J320" i="2"/>
  <c r="D321" i="2" s="1"/>
  <c r="I321" i="2" l="1"/>
  <c r="K321" i="2" s="1"/>
  <c r="F321" i="2"/>
  <c r="G321" i="2" l="1"/>
  <c r="H321" i="2" s="1"/>
  <c r="J321" i="2"/>
  <c r="D322" i="2" s="1"/>
  <c r="I322" i="2" l="1"/>
  <c r="K322" i="2" s="1"/>
  <c r="F322" i="2"/>
  <c r="J322" i="2" l="1"/>
  <c r="D323" i="2" s="1"/>
  <c r="G322" i="2"/>
  <c r="H322" i="2" s="1"/>
  <c r="F323" i="2" l="1"/>
  <c r="I323" i="2"/>
  <c r="K323" i="2" s="1"/>
  <c r="G323" i="2" l="1"/>
  <c r="H323" i="2" s="1"/>
  <c r="J323" i="2"/>
  <c r="D324" i="2" s="1"/>
  <c r="I324" i="2" l="1"/>
  <c r="K324" i="2" s="1"/>
  <c r="F324" i="2"/>
  <c r="G324" i="2" l="1"/>
  <c r="H324" i="2" s="1"/>
  <c r="J324" i="2"/>
  <c r="D325" i="2" s="1"/>
  <c r="I325" i="2" l="1"/>
  <c r="K325" i="2" s="1"/>
  <c r="F325" i="2"/>
  <c r="G325" i="2" l="1"/>
  <c r="H325" i="2" s="1"/>
  <c r="J325" i="2"/>
  <c r="D326" i="2" s="1"/>
  <c r="F326" i="2" l="1"/>
  <c r="I326" i="2"/>
  <c r="K326" i="2" s="1"/>
  <c r="J326" i="2" l="1"/>
  <c r="D327" i="2" s="1"/>
  <c r="G326" i="2"/>
  <c r="H326" i="2" s="1"/>
  <c r="I327" i="2" l="1"/>
  <c r="K327" i="2" s="1"/>
  <c r="F327" i="2"/>
  <c r="G327" i="2" l="1"/>
  <c r="H327" i="2" s="1"/>
  <c r="J327" i="2"/>
  <c r="D328" i="2" s="1"/>
  <c r="F328" i="2" l="1"/>
  <c r="I328" i="2"/>
  <c r="K328" i="2" s="1"/>
  <c r="G328" i="2" l="1"/>
  <c r="H328" i="2" s="1"/>
  <c r="J328" i="2"/>
  <c r="D329" i="2" s="1"/>
  <c r="F329" i="2" l="1"/>
  <c r="I329" i="2"/>
  <c r="K329" i="2" s="1"/>
  <c r="J329" i="2" l="1"/>
  <c r="D330" i="2" s="1"/>
  <c r="G329" i="2"/>
  <c r="H329" i="2" s="1"/>
  <c r="I330" i="2" l="1"/>
  <c r="K330" i="2" s="1"/>
  <c r="F330" i="2"/>
  <c r="J330" i="2" l="1"/>
  <c r="D331" i="2" s="1"/>
  <c r="G330" i="2"/>
  <c r="H330" i="2" s="1"/>
  <c r="I331" i="2" l="1"/>
  <c r="K331" i="2" s="1"/>
  <c r="F331" i="2"/>
  <c r="J331" i="2" l="1"/>
  <c r="D332" i="2" s="1"/>
  <c r="G331" i="2"/>
  <c r="H331" i="2" s="1"/>
  <c r="I332" i="2" l="1"/>
  <c r="K332" i="2" s="1"/>
  <c r="F332" i="2"/>
  <c r="G332" i="2" l="1"/>
  <c r="H332" i="2" s="1"/>
  <c r="J332" i="2"/>
  <c r="D333" i="2" s="1"/>
  <c r="I333" i="2" l="1"/>
  <c r="K333" i="2" s="1"/>
  <c r="F333" i="2"/>
  <c r="G333" i="2" l="1"/>
  <c r="H333" i="2" s="1"/>
  <c r="J333" i="2"/>
  <c r="D334" i="2" s="1"/>
  <c r="I334" i="2" l="1"/>
  <c r="K334" i="2" s="1"/>
  <c r="F334" i="2"/>
  <c r="J334" i="2" l="1"/>
  <c r="D335" i="2" s="1"/>
  <c r="G334" i="2"/>
  <c r="H334" i="2" s="1"/>
  <c r="I335" i="2" l="1"/>
  <c r="K335" i="2" s="1"/>
  <c r="F335" i="2"/>
  <c r="G335" i="2" l="1"/>
  <c r="H335" i="2" s="1"/>
  <c r="J335" i="2"/>
  <c r="D336" i="2" s="1"/>
  <c r="I336" i="2" l="1"/>
  <c r="K336" i="2" s="1"/>
  <c r="F336" i="2"/>
  <c r="J336" i="2" l="1"/>
  <c r="D337" i="2" s="1"/>
  <c r="G336" i="2"/>
  <c r="H336" i="2" s="1"/>
  <c r="F337" i="2" l="1"/>
  <c r="I337" i="2"/>
  <c r="K337" i="2" s="1"/>
  <c r="J337" i="2" l="1"/>
  <c r="D338" i="2" s="1"/>
  <c r="G337" i="2"/>
  <c r="H337" i="2" s="1"/>
  <c r="I338" i="2" l="1"/>
  <c r="K338" i="2" s="1"/>
  <c r="F338" i="2"/>
  <c r="G338" i="2" l="1"/>
  <c r="H338" i="2" s="1"/>
  <c r="J338" i="2"/>
  <c r="D339" i="2" s="1"/>
  <c r="F339" i="2" l="1"/>
  <c r="I339" i="2"/>
  <c r="K339" i="2" s="1"/>
  <c r="J339" i="2" l="1"/>
  <c r="D340" i="2" s="1"/>
  <c r="G339" i="2"/>
  <c r="H339" i="2" s="1"/>
  <c r="I340" i="2" l="1"/>
  <c r="K340" i="2" s="1"/>
  <c r="F340" i="2"/>
  <c r="J340" i="2" l="1"/>
  <c r="D341" i="2" s="1"/>
  <c r="G340" i="2"/>
  <c r="H340" i="2" s="1"/>
  <c r="I341" i="2" l="1"/>
  <c r="K341" i="2" s="1"/>
  <c r="F341" i="2"/>
  <c r="J341" i="2" l="1"/>
  <c r="D342" i="2" s="1"/>
  <c r="G341" i="2"/>
  <c r="H341" i="2" s="1"/>
  <c r="I342" i="2" l="1"/>
  <c r="K342" i="2" s="1"/>
  <c r="F342" i="2"/>
  <c r="G342" i="2" l="1"/>
  <c r="H342" i="2" s="1"/>
  <c r="J342" i="2"/>
  <c r="D343" i="2" s="1"/>
  <c r="F343" i="2" l="1"/>
  <c r="I343" i="2"/>
  <c r="K343" i="2" s="1"/>
  <c r="J343" i="2" l="1"/>
  <c r="D344" i="2" s="1"/>
  <c r="G343" i="2"/>
  <c r="H343" i="2" s="1"/>
  <c r="I344" i="2" l="1"/>
  <c r="K344" i="2" s="1"/>
  <c r="F344" i="2"/>
  <c r="G344" i="2" l="1"/>
  <c r="H344" i="2" s="1"/>
  <c r="J344" i="2"/>
  <c r="D345" i="2" s="1"/>
  <c r="F345" i="2" l="1"/>
  <c r="I345" i="2"/>
  <c r="K345" i="2" s="1"/>
  <c r="J345" i="2" l="1"/>
  <c r="D346" i="2" s="1"/>
  <c r="G345" i="2"/>
  <c r="H345" i="2" s="1"/>
  <c r="I346" i="2" l="1"/>
  <c r="K346" i="2" s="1"/>
  <c r="F346" i="2"/>
  <c r="G346" i="2" l="1"/>
  <c r="H346" i="2" s="1"/>
  <c r="J346" i="2"/>
  <c r="D347" i="2" s="1"/>
  <c r="I347" i="2" l="1"/>
  <c r="K347" i="2" s="1"/>
  <c r="F347" i="2"/>
  <c r="J347" i="2" l="1"/>
  <c r="D348" i="2" s="1"/>
  <c r="G347" i="2"/>
  <c r="H347" i="2" s="1"/>
  <c r="I348" i="2" l="1"/>
  <c r="K348" i="2" s="1"/>
  <c r="F348" i="2"/>
  <c r="J348" i="2" l="1"/>
  <c r="D349" i="2" s="1"/>
  <c r="G348" i="2"/>
  <c r="H348" i="2" s="1"/>
  <c r="F349" i="2" l="1"/>
  <c r="I349" i="2"/>
  <c r="K349" i="2" s="1"/>
  <c r="G349" i="2" l="1"/>
  <c r="H349" i="2" s="1"/>
  <c r="J349" i="2"/>
  <c r="D350" i="2" s="1"/>
  <c r="I350" i="2" l="1"/>
  <c r="K350" i="2" s="1"/>
  <c r="F350" i="2"/>
  <c r="G350" i="2" l="1"/>
  <c r="H350" i="2" s="1"/>
  <c r="J350" i="2"/>
  <c r="D351" i="2" s="1"/>
  <c r="I351" i="2" l="1"/>
  <c r="K351" i="2" s="1"/>
  <c r="F351" i="2"/>
  <c r="J351" i="2" l="1"/>
  <c r="D352" i="2" s="1"/>
  <c r="G351" i="2"/>
  <c r="H351" i="2" s="1"/>
  <c r="I352" i="2" l="1"/>
  <c r="K352" i="2" s="1"/>
  <c r="F352" i="2"/>
  <c r="J352" i="2" l="1"/>
  <c r="D353" i="2" s="1"/>
  <c r="G352" i="2"/>
  <c r="H352" i="2" s="1"/>
  <c r="I353" i="2" l="1"/>
  <c r="K353" i="2" s="1"/>
  <c r="F353" i="2"/>
  <c r="G353" i="2" l="1"/>
  <c r="H353" i="2" s="1"/>
  <c r="J353" i="2"/>
  <c r="D354" i="2" s="1"/>
  <c r="I354" i="2" l="1"/>
  <c r="K354" i="2" s="1"/>
  <c r="F354" i="2"/>
  <c r="G354" i="2" l="1"/>
  <c r="H354" i="2" s="1"/>
  <c r="J354" i="2"/>
  <c r="D355" i="2" s="1"/>
  <c r="I355" i="2" l="1"/>
  <c r="K355" i="2" s="1"/>
  <c r="F355" i="2"/>
  <c r="J355" i="2" l="1"/>
  <c r="D356" i="2" s="1"/>
  <c r="G355" i="2"/>
  <c r="H355" i="2" s="1"/>
  <c r="I356" i="2" l="1"/>
  <c r="K356" i="2" s="1"/>
  <c r="F356" i="2"/>
  <c r="G356" i="2" l="1"/>
  <c r="H356" i="2" s="1"/>
  <c r="J356" i="2"/>
  <c r="D357" i="2" s="1"/>
  <c r="F357" i="2" l="1"/>
  <c r="I357" i="2"/>
  <c r="K357" i="2" s="1"/>
  <c r="G357" i="2" l="1"/>
  <c r="H357" i="2" s="1"/>
  <c r="J357" i="2"/>
  <c r="D358" i="2" s="1"/>
  <c r="I358" i="2" l="1"/>
  <c r="K358" i="2" s="1"/>
  <c r="F358" i="2"/>
  <c r="J358" i="2" l="1"/>
  <c r="D359" i="2" s="1"/>
  <c r="G358" i="2"/>
  <c r="H358" i="2" s="1"/>
  <c r="F359" i="2" l="1"/>
  <c r="I359" i="2"/>
  <c r="K359" i="2" s="1"/>
  <c r="G359" i="2" l="1"/>
  <c r="H359" i="2" s="1"/>
  <c r="J359" i="2"/>
  <c r="D360" i="2" s="1"/>
  <c r="I360" i="2" l="1"/>
  <c r="K360" i="2" s="1"/>
  <c r="F360" i="2"/>
  <c r="G360" i="2" l="1"/>
  <c r="H360" i="2" s="1"/>
  <c r="J360" i="2"/>
  <c r="D361" i="2" s="1"/>
  <c r="F361" i="2" l="1"/>
  <c r="I361" i="2"/>
  <c r="K361" i="2" s="1"/>
  <c r="G361" i="2" l="1"/>
  <c r="H361" i="2" s="1"/>
  <c r="J361" i="2"/>
  <c r="D362" i="2" s="1"/>
  <c r="I362" i="2" l="1"/>
  <c r="K362" i="2" s="1"/>
  <c r="F362" i="2"/>
  <c r="J362" i="2" l="1"/>
  <c r="D363" i="2" s="1"/>
  <c r="G362" i="2"/>
  <c r="H362" i="2" s="1"/>
  <c r="I363" i="2" l="1"/>
  <c r="K363" i="2" s="1"/>
  <c r="F363" i="2"/>
  <c r="G363" i="2" l="1"/>
  <c r="H363" i="2" s="1"/>
  <c r="J363" i="2"/>
  <c r="D364" i="2" s="1"/>
  <c r="I364" i="2" l="1"/>
  <c r="K364" i="2" s="1"/>
  <c r="F364" i="2"/>
  <c r="G364" i="2" l="1"/>
  <c r="H364" i="2" s="1"/>
  <c r="J364" i="2"/>
  <c r="D365" i="2" s="1"/>
  <c r="I365" i="2" l="1"/>
  <c r="K365" i="2" s="1"/>
  <c r="F365" i="2"/>
  <c r="G365" i="2" l="1"/>
  <c r="H365" i="2" s="1"/>
  <c r="J365" i="2"/>
  <c r="D366" i="2" s="1"/>
  <c r="I366" i="2" l="1"/>
  <c r="K366" i="2" s="1"/>
  <c r="F366" i="2"/>
  <c r="G366" i="2" l="1"/>
  <c r="H366" i="2" s="1"/>
  <c r="J366" i="2"/>
  <c r="D367" i="2" s="1"/>
  <c r="I367" i="2" l="1"/>
  <c r="K367" i="2" s="1"/>
  <c r="F367" i="2"/>
  <c r="J367" i="2" l="1"/>
  <c r="D368" i="2" s="1"/>
  <c r="G367" i="2"/>
  <c r="H367" i="2" s="1"/>
  <c r="I368" i="2" l="1"/>
  <c r="K368" i="2" s="1"/>
  <c r="F368" i="2"/>
  <c r="G368" i="2" l="1"/>
  <c r="H368" i="2" s="1"/>
  <c r="J368" i="2"/>
  <c r="D369" i="2" s="1"/>
  <c r="I369" i="2" l="1"/>
  <c r="K369" i="2" s="1"/>
  <c r="F369" i="2"/>
  <c r="G369" i="2" l="1"/>
  <c r="H369" i="2" s="1"/>
  <c r="J369" i="2"/>
  <c r="D370" i="2" s="1"/>
  <c r="I370" i="2" l="1"/>
  <c r="K370" i="2" s="1"/>
  <c r="F370" i="2"/>
  <c r="J370" i="2" l="1"/>
  <c r="D371" i="2" s="1"/>
  <c r="G370" i="2"/>
  <c r="H370" i="2" s="1"/>
  <c r="I371" i="2" l="1"/>
  <c r="F371" i="2"/>
  <c r="I6" i="2" s="1"/>
  <c r="J371" i="2" l="1"/>
  <c r="I5" i="2" s="1"/>
  <c r="G371" i="2"/>
  <c r="K371" i="2"/>
  <c r="I7" i="2"/>
  <c r="H371" i="2" l="1"/>
</calcChain>
</file>

<file path=xl/sharedStrings.xml><?xml version="1.0" encoding="utf-8"?>
<sst xmlns="http://schemas.openxmlformats.org/spreadsheetml/2006/main" count="26" uniqueCount="25">
  <si>
    <t>جدول أقساط تسديد الديون</t>
  </si>
  <si>
    <t>رقم الدفعة</t>
  </si>
  <si>
    <t>أدخل القيم</t>
  </si>
  <si>
    <t>مبلغ القرض</t>
  </si>
  <si>
    <t>معدل الفائدة السنوية</t>
  </si>
  <si>
    <t>مدة القرض بالسنوات</t>
  </si>
  <si>
    <t>عدد الدفعات في السنة</t>
  </si>
  <si>
    <t>تاريخ بدء القرض</t>
  </si>
  <si>
    <t>دفعات إضافية اختيارية</t>
  </si>
  <si>
    <t>تاريخ تسديد الدفعة</t>
  </si>
  <si>
    <t>الرصيد الأوليّ</t>
  </si>
  <si>
    <t>الدفعة المجدولة</t>
  </si>
  <si>
    <t>الدفعة الإضافية</t>
  </si>
  <si>
    <t>ملخص القرض</t>
  </si>
  <si>
    <t>عدد الدفعات المجدولة</t>
  </si>
  <si>
    <t>عدد الدفعات الفعلية</t>
  </si>
  <si>
    <t>إجمالي الدفعات المبكرة</t>
  </si>
  <si>
    <t>إجمالي الفائدة</t>
  </si>
  <si>
    <t>اسم المقرض</t>
  </si>
  <si>
    <t>إجمالي الدفعات</t>
  </si>
  <si>
    <t>Woodgrove Bank</t>
  </si>
  <si>
    <t>مبلغ القرض الأساسي</t>
  </si>
  <si>
    <t>الفائدة</t>
  </si>
  <si>
    <t>الرصيد الختامي</t>
  </si>
  <si>
    <t>الفائدة التراكمية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</si>
</sst>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quot;ر.س.‏&quot;\ #,##0.00_-"/>
  </numFmts>
  <fonts count="19" x14ac:knownFonts="1">
    <font>
      <sz val="11"/>
      <name val="Tahoma"/>
      <family val="2"/>
    </font>
    <font>
      <sz val="11"/>
      <color theme="1"/>
      <name val="Tahoma"/>
      <family val="2"/>
    </font>
    <font>
      <b/>
      <sz val="11"/>
      <color theme="0"/>
      <name val="Tahoma"/>
      <family val="2"/>
    </font>
    <font>
      <sz val="11"/>
      <color theme="1" tint="0.24994659260841701"/>
      <name val="Tahoma"/>
      <family val="2"/>
    </font>
    <font>
      <sz val="11"/>
      <name val="Tahoma"/>
      <family val="2"/>
    </font>
    <font>
      <sz val="11"/>
      <color rgb="FF006100"/>
      <name val="Tahoma"/>
      <family val="2"/>
    </font>
    <font>
      <sz val="11"/>
      <color rgb="FF9C0006"/>
      <name val="Tahoma"/>
      <family val="2"/>
    </font>
    <font>
      <sz val="18"/>
      <color theme="3"/>
      <name val="Tahoma"/>
      <family val="2"/>
    </font>
    <font>
      <b/>
      <sz val="16"/>
      <color theme="1" tint="0.24994659260841701"/>
      <name val="Tahoma"/>
      <family val="2"/>
    </font>
    <font>
      <b/>
      <sz val="11"/>
      <color theme="1" tint="0.24994659260841701"/>
      <name val="Tahoma"/>
      <family val="2"/>
    </font>
    <font>
      <b/>
      <sz val="11"/>
      <color theme="3"/>
      <name val="Tahoma"/>
      <family val="2"/>
    </font>
    <font>
      <b/>
      <sz val="11"/>
      <color theme="1"/>
      <name val="Tahoma"/>
      <family val="2"/>
    </font>
    <font>
      <sz val="11"/>
      <color theme="0"/>
      <name val="Tahoma"/>
      <family val="2"/>
    </font>
    <font>
      <i/>
      <sz val="11"/>
      <color theme="1" tint="0.34998626667073579"/>
      <name val="Tahoma"/>
      <family val="2"/>
    </font>
    <font>
      <sz val="11"/>
      <color rgb="FFFF0000"/>
      <name val="Tahoma"/>
      <family val="2"/>
    </font>
    <font>
      <b/>
      <sz val="11"/>
      <color rgb="FFFA7D00"/>
      <name val="Tahoma"/>
      <family val="2"/>
    </font>
    <font>
      <b/>
      <sz val="11"/>
      <color rgb="FF3F3F3F"/>
      <name val="Tahoma"/>
      <family val="2"/>
    </font>
    <font>
      <sz val="11"/>
      <color rgb="FF9C5700"/>
      <name val="Tahoma"/>
      <family val="2"/>
    </font>
    <font>
      <sz val="11"/>
      <color rgb="FFFA7D00"/>
      <name val="Tahoma"/>
      <family val="2"/>
    </font>
  </fonts>
  <fills count="34">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medium">
        <color theme="4" tint="-0.499984740745262"/>
      </top>
      <bottom style="thin">
        <color theme="1"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readingOrder="2"/>
    </xf>
    <xf numFmtId="0" fontId="8" fillId="0" borderId="1" applyNumberFormat="0" applyFill="0" applyProtection="0">
      <alignment vertical="center"/>
    </xf>
    <xf numFmtId="0" fontId="9" fillId="0" borderId="2" applyNumberFormat="0" applyFill="0" applyProtection="0">
      <alignment vertical="center"/>
    </xf>
    <xf numFmtId="0" fontId="10" fillId="0" borderId="3" applyNumberFormat="0" applyFill="0" applyProtection="0">
      <alignment vertical="center"/>
    </xf>
    <xf numFmtId="0" fontId="3" fillId="2" borderId="4" applyNumberFormat="0" applyProtection="0">
      <alignment horizontal="right" readingOrder="2"/>
    </xf>
    <xf numFmtId="0" fontId="13" fillId="0" borderId="4" applyNumberFormat="0" applyProtection="0">
      <alignment vertical="center" readingOrder="2"/>
    </xf>
    <xf numFmtId="10" fontId="4" fillId="0" borderId="0" applyFont="0" applyFill="0" applyBorder="0" applyAlignment="0" applyProtection="0"/>
    <xf numFmtId="166" fontId="3" fillId="2" borderId="0" applyFont="0" applyFill="0" applyBorder="0" applyAlignment="0" applyProtection="0"/>
    <xf numFmtId="0" fontId="3" fillId="3" borderId="0" applyNumberFormat="0" applyFont="0" applyAlignment="0">
      <alignment horizontal="center" vertical="center" wrapText="1"/>
    </xf>
    <xf numFmtId="0" fontId="2" fillId="4" borderId="0" applyNumberFormat="0" applyBorder="0" applyProtection="0">
      <alignment vertical="center" wrapText="1"/>
    </xf>
    <xf numFmtId="1" fontId="3" fillId="3" borderId="0" applyFont="0" applyFill="0" applyBorder="0" applyAlignment="0"/>
    <xf numFmtId="14" fontId="3" fillId="0" borderId="0" applyFont="0" applyFill="0" applyBorder="0" applyAlignment="0"/>
    <xf numFmtId="166" fontId="3" fillId="2" borderId="0" applyFont="0" applyFill="0" applyBorder="0" applyProtection="0">
      <alignment horizontal="right" indent="2"/>
    </xf>
    <xf numFmtId="0" fontId="2" fillId="4" borderId="0" applyBorder="0" applyProtection="0">
      <alignment horizontal="right" vertical="center" wrapText="1" indent="2"/>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17" fillId="7" borderId="0" applyNumberFormat="0" applyBorder="0" applyAlignment="0" applyProtection="0"/>
    <xf numFmtId="0" fontId="16" fillId="8" borderId="6" applyNumberFormat="0" applyAlignment="0" applyProtection="0"/>
    <xf numFmtId="0" fontId="15" fillId="8" borderId="7" applyNumberFormat="0" applyAlignment="0" applyProtection="0"/>
    <xf numFmtId="0" fontId="18" fillId="0" borderId="8" applyNumberFormat="0" applyFill="0" applyAlignment="0" applyProtection="0"/>
    <xf numFmtId="0" fontId="2" fillId="9" borderId="9" applyNumberFormat="0" applyAlignment="0" applyProtection="0"/>
    <xf numFmtId="0" fontId="14" fillId="0" borderId="0" applyNumberFormat="0" applyFill="0" applyBorder="0" applyAlignment="0" applyProtection="0"/>
    <xf numFmtId="0" fontId="4" fillId="10" borderId="10" applyNumberFormat="0" applyFont="0" applyAlignment="0" applyProtection="0"/>
    <xf numFmtId="0" fontId="11" fillId="0" borderId="11" applyNumberFormat="0" applyFill="0" applyAlignment="0" applyProtection="0"/>
    <xf numFmtId="0" fontId="12"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4">
    <xf numFmtId="0" fontId="0" fillId="0" borderId="0" xfId="0">
      <alignment readingOrder="2"/>
    </xf>
    <xf numFmtId="1" fontId="0" fillId="0" borderId="0" xfId="10" applyFont="1" applyFill="1" applyBorder="1" applyAlignment="1">
      <alignment horizontal="right" readingOrder="2"/>
    </xf>
    <xf numFmtId="166" fontId="0" fillId="0" borderId="0" xfId="12" applyFont="1" applyFill="1" applyBorder="1" applyAlignment="1">
      <alignment horizontal="left" indent="2" readingOrder="2"/>
    </xf>
    <xf numFmtId="10" fontId="3" fillId="2" borderId="4" xfId="6" applyFont="1" applyFill="1" applyBorder="1" applyAlignment="1">
      <alignment horizontal="left" readingOrder="2"/>
    </xf>
    <xf numFmtId="14" fontId="0" fillId="0" borderId="0" xfId="11" applyNumberFormat="1" applyFont="1" applyFill="1" applyBorder="1" applyAlignment="1">
      <alignment horizontal="right" readingOrder="2"/>
    </xf>
    <xf numFmtId="166" fontId="3" fillId="2" borderId="0" xfId="7" applyFont="1" applyAlignment="1">
      <alignment horizontal="left" readingOrder="2"/>
    </xf>
    <xf numFmtId="1" fontId="3" fillId="2" borderId="0" xfId="10" applyFont="1" applyFill="1" applyAlignment="1">
      <alignment horizontal="left" readingOrder="2"/>
    </xf>
    <xf numFmtId="1" fontId="3" fillId="2" borderId="4" xfId="10" applyFont="1" applyFill="1" applyBorder="1" applyAlignment="1">
      <alignment horizontal="left" readingOrder="2"/>
    </xf>
    <xf numFmtId="14" fontId="3" fillId="2" borderId="4" xfId="11" applyNumberFormat="1" applyFont="1" applyFill="1" applyBorder="1" applyAlignment="1">
      <alignment horizontal="left" readingOrder="2"/>
    </xf>
    <xf numFmtId="166" fontId="3" fillId="3" borderId="0" xfId="8" applyNumberFormat="1" applyFont="1" applyBorder="1" applyAlignment="1">
      <alignment horizontal="left" readingOrder="2"/>
    </xf>
    <xf numFmtId="1" fontId="3" fillId="3" borderId="4" xfId="10" applyFont="1" applyBorder="1" applyAlignment="1">
      <alignment horizontal="left" readingOrder="2"/>
    </xf>
    <xf numFmtId="166" fontId="3" fillId="3" borderId="4" xfId="8" applyNumberFormat="1" applyFont="1" applyBorder="1" applyAlignment="1">
      <alignment horizontal="left" readingOrder="2"/>
    </xf>
    <xf numFmtId="166" fontId="3" fillId="2" borderId="4" xfId="7" applyFont="1" applyFill="1" applyBorder="1" applyAlignment="1">
      <alignment horizontal="left" readingOrder="2"/>
    </xf>
    <xf numFmtId="0" fontId="0" fillId="0" borderId="0" xfId="0" applyFont="1" applyAlignment="1">
      <alignment horizontal="right" readingOrder="2"/>
    </xf>
    <xf numFmtId="0" fontId="8" fillId="0" borderId="1" xfId="1" applyFont="1" applyAlignment="1">
      <alignment horizontal="right" vertical="center" readingOrder="2"/>
    </xf>
    <xf numFmtId="0" fontId="0" fillId="0" borderId="0" xfId="0" applyFont="1">
      <alignment readingOrder="2"/>
    </xf>
    <xf numFmtId="0" fontId="9" fillId="0" borderId="2" xfId="2" applyFont="1" applyAlignment="1">
      <alignment horizontal="right" vertical="center" readingOrder="2"/>
    </xf>
    <xf numFmtId="0" fontId="10" fillId="0" borderId="3" xfId="3" applyFont="1" applyAlignment="1">
      <alignment horizontal="right" vertical="center" readingOrder="2"/>
    </xf>
    <xf numFmtId="0" fontId="2" fillId="4" borderId="0" xfId="9" applyFont="1" applyAlignment="1">
      <alignment horizontal="right" vertical="center" wrapText="1" readingOrder="2"/>
    </xf>
    <xf numFmtId="0" fontId="2" fillId="4" borderId="0" xfId="13" applyFont="1" applyAlignment="1">
      <alignment horizontal="left" vertical="center" wrapText="1" indent="2" readingOrder="2"/>
    </xf>
    <xf numFmtId="0" fontId="0" fillId="0" borderId="0" xfId="0" applyFont="1" applyAlignment="1">
      <alignment readingOrder="2"/>
    </xf>
    <xf numFmtId="0" fontId="13" fillId="0" borderId="4" xfId="5" applyFont="1" applyAlignment="1">
      <alignment horizontal="right" vertical="center" readingOrder="2"/>
    </xf>
    <xf numFmtId="0" fontId="13" fillId="0" borderId="5" xfId="5" applyFont="1" applyBorder="1" applyAlignment="1">
      <alignment horizontal="right" vertical="center" readingOrder="2"/>
    </xf>
    <xf numFmtId="0" fontId="3" fillId="2" borderId="4" xfId="4" applyFont="1" applyAlignment="1">
      <alignment horizontal="left" readingOrder="2"/>
    </xf>
  </cellXfs>
  <cellStyles count="53">
    <cellStyle name="20% - تمييز1" xfId="30" builtinId="30" customBuiltin="1"/>
    <cellStyle name="20% - تمييز2" xfId="34" builtinId="34" customBuiltin="1"/>
    <cellStyle name="20% - تمييز3" xfId="38" builtinId="38" customBuiltin="1"/>
    <cellStyle name="20% - تمييز4" xfId="42" builtinId="42" customBuiltin="1"/>
    <cellStyle name="20% - تمييز5" xfId="46" builtinId="46" customBuiltin="1"/>
    <cellStyle name="20% - تمييز6" xfId="50" builtinId="50" customBuiltin="1"/>
    <cellStyle name="40% - تمييز1" xfId="31" builtinId="31" customBuiltin="1"/>
    <cellStyle name="40% - تمييز2" xfId="35" builtinId="35" customBuiltin="1"/>
    <cellStyle name="40% - تمييز3" xfId="39" builtinId="39" customBuiltin="1"/>
    <cellStyle name="40% - تمييز4" xfId="43" builtinId="43" customBuiltin="1"/>
    <cellStyle name="40% - تمييز5" xfId="47" builtinId="47" customBuiltin="1"/>
    <cellStyle name="40% - تمييز6" xfId="51" builtinId="51" customBuiltin="1"/>
    <cellStyle name="60% - تمييز1" xfId="32" builtinId="32" customBuiltin="1"/>
    <cellStyle name="60% - تمييز2" xfId="36" builtinId="36" customBuiltin="1"/>
    <cellStyle name="60% - تمييز3" xfId="40" builtinId="40" customBuiltin="1"/>
    <cellStyle name="60% - تمييز4" xfId="44" builtinId="44" customBuiltin="1"/>
    <cellStyle name="60% - تمييز5" xfId="48" builtinId="48" customBuiltin="1"/>
    <cellStyle name="60% - تمييز6" xfId="52" builtinId="52" customBuiltin="1"/>
    <cellStyle name="Comma" xfId="14" builtinId="3" customBuiltin="1"/>
    <cellStyle name="Comma [0]" xfId="15" builtinId="6" customBuiltin="1"/>
    <cellStyle name="Currency" xfId="16" builtinId="4" customBuiltin="1"/>
    <cellStyle name="Currency [0]" xfId="17" builtinId="7" customBuiltin="1"/>
    <cellStyle name="Heading 4 Right aligned" xfId="13" xr:uid="{00000000-0005-0000-0000-000007000000}"/>
    <cellStyle name="Percent" xfId="6" builtinId="5" customBuiltin="1"/>
    <cellStyle name="إخراج" xfId="22" builtinId="21" customBuiltin="1"/>
    <cellStyle name="إدخال" xfId="4" builtinId="20" customBuiltin="1"/>
    <cellStyle name="الإجمالي" xfId="28" builtinId="25" customBuiltin="1"/>
    <cellStyle name="التاريخ" xfId="11" xr:uid="{00000000-0005-0000-0000-000001000000}"/>
    <cellStyle name="الرقم" xfId="10" xr:uid="{00000000-0005-0000-0000-00000B000000}"/>
    <cellStyle name="المبلغ" xfId="7" xr:uid="{00000000-0005-0000-0000-000000000000}"/>
    <cellStyle name="تمييز1" xfId="29" builtinId="29" customBuiltin="1"/>
    <cellStyle name="تمييز2" xfId="33" builtinId="33" customBuiltin="1"/>
    <cellStyle name="تمييز3" xfId="37" builtinId="37" customBuiltin="1"/>
    <cellStyle name="تمييز4" xfId="41" builtinId="41" customBuiltin="1"/>
    <cellStyle name="تمييز5" xfId="45" builtinId="45" customBuiltin="1"/>
    <cellStyle name="تمييز6" xfId="49" builtinId="49" customBuiltin="1"/>
    <cellStyle name="جيد" xfId="19" builtinId="26" customBuiltin="1"/>
    <cellStyle name="حجم الجدول" xfId="12" xr:uid="{00000000-0005-0000-0000-00000D000000}"/>
    <cellStyle name="حساب" xfId="23" builtinId="22" customBuiltin="1"/>
    <cellStyle name="خلية تدقيق" xfId="25" builtinId="23" customBuiltin="1"/>
    <cellStyle name="خلية مرتبطة" xfId="24" builtinId="24" customBuiltin="1"/>
    <cellStyle name="سيئ" xfId="20" builtinId="27" customBuiltin="1"/>
    <cellStyle name="عادي" xfId="0" builtinId="0" customBuiltin="1"/>
    <cellStyle name="عنوان" xfId="18" builtinId="15" customBuiltin="1"/>
    <cellStyle name="عنوان 1" xfId="1" builtinId="16" customBuiltin="1"/>
    <cellStyle name="عنوان 2" xfId="2" builtinId="17" customBuiltin="1"/>
    <cellStyle name="عنوان 3" xfId="3" builtinId="18" customBuiltin="1"/>
    <cellStyle name="عنوان 4" xfId="9" builtinId="19" customBuiltin="1"/>
    <cellStyle name="محايد" xfId="21" builtinId="28" customBuiltin="1"/>
    <cellStyle name="ملاحظة" xfId="27" builtinId="10" customBuiltin="1"/>
    <cellStyle name="ملخص القرض" xfId="8" xr:uid="{00000000-0005-0000-0000-000009000000}"/>
    <cellStyle name="نص تحذير" xfId="26" builtinId="11" customBuiltin="1"/>
    <cellStyle name="نص توضيحي" xfId="5" builtinId="53" customBuiltin="1"/>
  </cellStyles>
  <dxfs count="31">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alignment horizontal="right" vertical="bottom" textRotation="0" wrapText="0" indent="0" justifyLastLine="0" shrinkToFit="0" readingOrder="2"/>
    </dxf>
    <dxf>
      <font>
        <strike val="0"/>
        <outline val="0"/>
        <shadow val="0"/>
        <u val="none"/>
        <vertAlign val="baseline"/>
        <name val="Tahoma"/>
        <family val="2"/>
        <scheme val="none"/>
      </font>
      <alignment horizontal="left" vertical="bottom" textRotation="0" wrapText="0" indent="2" justifyLastLine="0" shrinkToFit="0"/>
    </dxf>
    <dxf>
      <font>
        <color theme="0"/>
      </font>
      <fill>
        <patternFill>
          <bgColor theme="0"/>
        </patternFill>
      </fill>
      <border>
        <left/>
        <right/>
        <top/>
        <bottom/>
        <vertical/>
        <horizontal/>
      </border>
    </dxf>
    <dxf>
      <font>
        <b val="0"/>
        <i val="0"/>
        <strike val="0"/>
        <condense val="0"/>
        <extend val="0"/>
        <outline val="0"/>
        <shadow val="0"/>
        <u val="none"/>
        <vertAlign val="baseline"/>
        <sz val="11"/>
        <color auto="1"/>
        <name val="Tahoma"/>
        <family val="2"/>
        <scheme val="none"/>
      </font>
      <numFmt numFmtId="0" formatCode="General"/>
      <protection locked="1" hidden="0"/>
    </dxf>
    <dxf>
      <font>
        <b val="0"/>
        <i val="0"/>
        <strike val="0"/>
        <condense val="0"/>
        <extend val="0"/>
        <outline val="0"/>
        <shadow val="0"/>
        <u val="none"/>
        <vertAlign val="baseline"/>
        <sz val="11"/>
        <color auto="1"/>
        <name val="Tahoma"/>
        <family val="2"/>
        <scheme val="none"/>
      </font>
      <numFmt numFmtId="0" formatCode="General"/>
      <protection locked="1" hidden="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0"/>
    </dxf>
    <dxf>
      <font>
        <b val="0"/>
        <i val="0"/>
        <strike val="0"/>
        <condense val="0"/>
        <extend val="0"/>
        <outline val="0"/>
        <shadow val="0"/>
        <u val="none"/>
        <vertAlign val="baseline"/>
        <sz val="11"/>
        <color auto="1"/>
        <name val="Tahoma"/>
        <family val="2"/>
        <scheme val="none"/>
      </font>
      <numFmt numFmtId="0" formatCode="General"/>
      <alignment horizontal="left" vertical="bottom" textRotation="0" wrapText="0" indent="2" justifyLastLine="0" shrinkToFit="0" readingOrder="2"/>
    </dxf>
    <dxf>
      <font>
        <strike val="0"/>
        <outline val="0"/>
        <shadow val="0"/>
        <u val="none"/>
        <vertAlign val="baseline"/>
        <name val="Tahoma"/>
        <family val="2"/>
        <scheme val="none"/>
      </font>
      <alignment horizontal="left" vertical="bottom" textRotation="0" wrapText="0" indent="2" justifyLastLine="0" shrinkToFit="0"/>
    </dxf>
    <dxf>
      <font>
        <strike val="0"/>
        <outline val="0"/>
        <shadow val="0"/>
        <u val="none"/>
        <vertAlign val="baseline"/>
        <name val="Tahoma"/>
        <family val="2"/>
        <scheme val="none"/>
      </font>
      <alignment horizontal="left" vertical="bottom" textRotation="0" wrapText="0" indent="2" justifyLastLine="0" shrinkToFit="0"/>
    </dxf>
    <dxf>
      <font>
        <strike val="0"/>
        <outline val="0"/>
        <shadow val="0"/>
        <u val="none"/>
        <vertAlign val="baseline"/>
        <name val="Tahoma"/>
        <family val="2"/>
        <scheme val="none"/>
      </font>
      <alignment horizontal="left" vertical="bottom" textRotation="0" wrapText="0" indent="2" justifyLastLine="0" shrinkToFit="0"/>
    </dxf>
    <dxf>
      <font>
        <strike val="0"/>
        <outline val="0"/>
        <shadow val="0"/>
        <u val="none"/>
        <vertAlign val="baseline"/>
        <name val="Tahoma"/>
        <family val="2"/>
        <scheme val="none"/>
      </font>
      <alignment horizontal="left" vertical="bottom" textRotation="0" wrapText="0" indent="2" justifyLastLine="0" shrinkToFit="0"/>
    </dxf>
    <dxf>
      <font>
        <strike val="0"/>
        <outline val="0"/>
        <shadow val="0"/>
        <u val="none"/>
        <vertAlign val="baseline"/>
        <name val="Tahoma"/>
        <family val="2"/>
        <scheme val="none"/>
      </font>
      <alignment horizontal="left" vertical="bottom" textRotation="0" wrapText="0" indent="2" justifyLastLine="0" shrinkToFit="0"/>
    </dxf>
    <dxf>
      <font>
        <strike val="0"/>
        <outline val="0"/>
        <shadow val="0"/>
        <u val="none"/>
        <vertAlign val="baseline"/>
        <name val="Tahoma"/>
        <family val="2"/>
        <scheme val="none"/>
      </font>
      <alignment horizontal="left" vertical="bottom" textRotation="0" wrapText="0" indent="2" justifyLastLine="0" shrinkToFit="0"/>
    </dxf>
    <dxf>
      <font>
        <strike val="0"/>
        <outline val="0"/>
        <shadow val="0"/>
        <u val="none"/>
        <vertAlign val="baseline"/>
        <name val="Tahoma"/>
        <family val="2"/>
        <scheme val="none"/>
      </font>
      <alignment horizontal="left" vertical="bottom" textRotation="0" wrapText="0" indent="2" justifyLastLine="0" shrinkToFit="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جدول أقساط تسديد الديون" pivot="0" count="7"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ymentSchedule" displayName="PaymentSchedule" ref="B11:K371" headerRowDxfId="23" dataDxfId="22" totalsRowDxfId="21">
  <tableColumns count="10">
    <tableColumn id="1" xr3:uid="{00000000-0010-0000-0000-000001000000}" name="رقم الدفعة" totalsRowLabel="الإجمالي" dataDxfId="0" totalsRowDxfId="4" dataCellStyle="الرقم">
      <calculatedColumnFormula>IF(LoanIsGood,IF(ROW()-ROW(PaymentSchedule[[#Headers],[رقم الدفعة]])&gt;عدد_الدفعات_المجدولة,"",ROW()-ROW(PaymentSchedule[[#Headers],[رقم الدفعة]])),"")</calculatedColumnFormula>
    </tableColumn>
    <tableColumn id="2" xr3:uid="{00000000-0010-0000-0000-000002000000}" name="تاريخ تسديد الدفعة" dataDxfId="1" totalsRowDxfId="5" dataCellStyle="التاريخ">
      <calculatedColumnFormula>IF(PaymentSchedule[[#This Row],[رقم الدفعة]]&lt;&gt;"",EOMONTH(LoanStartDate,ROW(PaymentSchedule[[#This Row],[رقم الدفعة]])-ROW(PaymentSchedule[[#Headers],[رقم الدفعة]])-2)+DAY(LoanStartDate),"")</calculatedColumnFormula>
    </tableColumn>
    <tableColumn id="3" xr3:uid="{00000000-0010-0000-0000-000003000000}" name="الرصيد الأوليّ" dataDxfId="2" totalsRowDxfId="6" dataCellStyle="حجم الجدول">
      <calculatedColumnFormula>IF(PaymentSchedule[[#This Row],[رقم الدفعة]]&lt;&gt;"",IF(ROW()-ROW(PaymentSchedule[[#Headers],[الرصيد الأوليّ]])=1,مبلغ_القرض,INDEX(PaymentSchedule[الرصيد الختامي],ROW()-ROW(PaymentSchedule[[#Headers],[الرصيد الأوليّ]])-1)),"")</calculatedColumnFormula>
    </tableColumn>
    <tableColumn id="4" xr3:uid="{00000000-0010-0000-0000-000004000000}" name="الدفعة المجدولة" dataDxfId="20" totalsRowDxfId="7" dataCellStyle="حجم الجدول">
      <calculatedColumnFormula>IF(PaymentSchedule[[#This Row],[رقم الدفعة]]&lt;&gt;"",الدفعة_المجدولة,"")</calculatedColumnFormula>
    </tableColumn>
    <tableColumn id="5" xr3:uid="{00000000-0010-0000-0000-000005000000}" name="الدفعة الإضافية" dataDxfId="19" totalsRowDxfId="8" dataCellStyle="حجم الجدول">
      <calculatedColumnFormula>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calculatedColumnFormula>
    </tableColumn>
    <tableColumn id="6" xr3:uid="{00000000-0010-0000-0000-000006000000}" name="إجمالي الدفعات" dataDxfId="18" totalsRowDxfId="9" dataCellStyle="حجم الجدول">
      <calculatedColumnFormula>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calculatedColumnFormula>
    </tableColumn>
    <tableColumn id="7" xr3:uid="{00000000-0010-0000-0000-000007000000}" name="مبلغ القرض الأساسي" dataDxfId="17" totalsRowDxfId="10" dataCellStyle="حجم الجدول">
      <calculatedColumnFormula>IF(PaymentSchedule[[#This Row],[رقم الدفعة]]&lt;&gt;"",PaymentSchedule[[#This Row],[إجمالي الدفعات]]-PaymentSchedule[[#This Row],[الفائدة]],"")</calculatedColumnFormula>
    </tableColumn>
    <tableColumn id="8" xr3:uid="{00000000-0010-0000-0000-000008000000}" name="الفائدة" dataDxfId="16" totalsRowDxfId="11" dataCellStyle="حجم الجدول">
      <calculatedColumnFormula>IF(PaymentSchedule[[#This Row],[رقم الدفعة]]&lt;&gt;"",PaymentSchedule[[#This Row],[الرصيد الأوليّ]]*(InterestRate/PaymentsPerYear),"")</calculatedColumnFormula>
    </tableColumn>
    <tableColumn id="9" xr3:uid="{00000000-0010-0000-0000-000009000000}" name="الرصيد الختامي" dataDxfId="15" totalsRowDxfId="12" dataCellStyle="حجم الجدول">
      <calculatedColumnFormula>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calculatedColumnFormula>
    </tableColumn>
    <tableColumn id="10" xr3:uid="{00000000-0010-0000-0000-00000A000000}" name="الفائدة التراكمية" totalsRowFunction="count" dataDxfId="14" totalsRowDxfId="13" dataCellStyle="حجم الجدول">
      <calculatedColumnFormula>IF(PaymentSchedule[[#This Row],[رقم الدفعة]]&lt;&gt;"",SUM(INDEX(PaymentSchedule[الفائدة],1,1):PaymentSchedule[[#This Row],[الفائدة]]),"")</calculatedColumnFormula>
    </tableColumn>
  </tableColumns>
  <tableStyleInfo name="جدول أقساط تسديد الديون" showFirstColumn="0" showLastColumn="0" showRowStripes="1" showColumnStripes="0"/>
  <extLst>
    <ext xmlns:x14="http://schemas.microsoft.com/office/spreadsheetml/2009/9/main" uri="{504A1905-F514-4f6f-8877-14C23A59335A}">
      <x14:table altTextSummary="تعقب عدد الدفعات وتاريخ الدفعات، والرصيد الأوليّ، والرصيد الختامي، والدفعة المجدولة، والدفعة الإضافية، ومبلغ القرض الأساسي، والفائدة ومبالغ الفائدة المتراكمة"/>
    </ext>
  </extLst>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K372"/>
  <sheetViews>
    <sheetView showGridLines="0" rightToLeft="1" tabSelected="1" zoomScaleNormal="100" workbookViewId="0">
      <pane ySplit="11" topLeftCell="A12" activePane="bottomLeft" state="frozen"/>
      <selection pane="bottomLeft"/>
    </sheetView>
  </sheetViews>
  <sheetFormatPr defaultRowHeight="14.25" x14ac:dyDescent="0.2"/>
  <cols>
    <col min="1" max="1" width="2.625" style="20" customWidth="1"/>
    <col min="2" max="2" width="6.875" style="20" customWidth="1"/>
    <col min="3" max="3" width="15" style="20" customWidth="1"/>
    <col min="4" max="4" width="18.25" style="20" bestFit="1" customWidth="1"/>
    <col min="5" max="8" width="16.375" style="20" bestFit="1" customWidth="1"/>
    <col min="9" max="9" width="15.625" style="20" customWidth="1"/>
    <col min="10" max="10" width="18.25" style="20" bestFit="1" customWidth="1"/>
    <col min="11" max="11" width="17.625" style="20" customWidth="1"/>
    <col min="12" max="16384" width="9" style="20"/>
  </cols>
  <sheetData>
    <row r="1" spans="1:11" ht="30" customHeight="1" thickBot="1" x14ac:dyDescent="0.25">
      <c r="A1" s="13"/>
      <c r="B1" s="14" t="s">
        <v>0</v>
      </c>
      <c r="C1" s="14"/>
      <c r="D1" s="14"/>
      <c r="E1" s="14"/>
      <c r="F1" s="14"/>
      <c r="G1" s="14"/>
      <c r="H1" s="14"/>
      <c r="I1" s="14"/>
      <c r="J1" s="14"/>
      <c r="K1" s="14"/>
    </row>
    <row r="2" spans="1:11" ht="20.100000000000001" customHeight="1" thickTop="1" thickBot="1" x14ac:dyDescent="0.25">
      <c r="A2" s="13"/>
      <c r="B2" s="13"/>
      <c r="C2" s="16" t="s">
        <v>2</v>
      </c>
      <c r="D2" s="16"/>
      <c r="E2" s="16"/>
      <c r="F2" s="13"/>
      <c r="G2" s="16" t="s">
        <v>13</v>
      </c>
      <c r="H2" s="16"/>
      <c r="I2" s="16"/>
      <c r="J2" s="13"/>
      <c r="K2" s="13"/>
    </row>
    <row r="3" spans="1:11" ht="14.25" customHeight="1" x14ac:dyDescent="0.2">
      <c r="A3" s="13"/>
      <c r="B3" s="13"/>
      <c r="C3" s="22" t="s">
        <v>3</v>
      </c>
      <c r="D3" s="22"/>
      <c r="E3" s="5">
        <v>5000</v>
      </c>
      <c r="F3" s="13"/>
      <c r="G3" s="22" t="s">
        <v>11</v>
      </c>
      <c r="H3" s="22"/>
      <c r="I3" s="9">
        <f ca="1">IF(LoanIsGood,-PMT(InterestRate/PaymentsPerYear,عدد_الدفعات_المجدولة,مبلغ_القرض),"")</f>
        <v>425.74952097778959</v>
      </c>
      <c r="J3" s="13"/>
      <c r="K3" s="13"/>
    </row>
    <row r="4" spans="1:11" x14ac:dyDescent="0.2">
      <c r="A4" s="13"/>
      <c r="B4" s="13"/>
      <c r="C4" s="21" t="s">
        <v>4</v>
      </c>
      <c r="D4" s="21"/>
      <c r="E4" s="3">
        <v>0.04</v>
      </c>
      <c r="F4" s="13"/>
      <c r="G4" s="21" t="s">
        <v>14</v>
      </c>
      <c r="H4" s="21"/>
      <c r="I4" s="10">
        <f ca="1">IF(LoanIsGood,LoanPeriod*PaymentsPerYear,"")</f>
        <v>12</v>
      </c>
      <c r="J4" s="13"/>
      <c r="K4" s="13"/>
    </row>
    <row r="5" spans="1:11" x14ac:dyDescent="0.2">
      <c r="A5" s="13"/>
      <c r="B5" s="13"/>
      <c r="C5" s="21" t="s">
        <v>5</v>
      </c>
      <c r="D5" s="21"/>
      <c r="E5" s="6">
        <v>1</v>
      </c>
      <c r="F5" s="13"/>
      <c r="G5" s="21" t="s">
        <v>15</v>
      </c>
      <c r="H5" s="21"/>
      <c r="I5" s="10">
        <f ca="1">عدد_الدفعات_الفعلية</f>
        <v>10</v>
      </c>
      <c r="J5" s="13"/>
      <c r="K5" s="13"/>
    </row>
    <row r="6" spans="1:11" x14ac:dyDescent="0.2">
      <c r="A6" s="13"/>
      <c r="B6" s="13"/>
      <c r="C6" s="21" t="s">
        <v>6</v>
      </c>
      <c r="D6" s="21"/>
      <c r="E6" s="7">
        <v>12</v>
      </c>
      <c r="F6" s="13"/>
      <c r="G6" s="21" t="s">
        <v>16</v>
      </c>
      <c r="H6" s="21"/>
      <c r="I6" s="11">
        <f ca="1">إجمالي_الدفعات_المبكرة</f>
        <v>900</v>
      </c>
      <c r="J6" s="13"/>
      <c r="K6" s="13"/>
    </row>
    <row r="7" spans="1:11" x14ac:dyDescent="0.2">
      <c r="A7" s="13"/>
      <c r="B7" s="13"/>
      <c r="C7" s="21" t="s">
        <v>7</v>
      </c>
      <c r="D7" s="21"/>
      <c r="E7" s="8">
        <f ca="1">TODAY()</f>
        <v>43937</v>
      </c>
      <c r="F7" s="13"/>
      <c r="G7" s="21" t="s">
        <v>17</v>
      </c>
      <c r="H7" s="21"/>
      <c r="I7" s="11">
        <f ca="1">إجمالي_الفائدة</f>
        <v>89.621485965393447</v>
      </c>
      <c r="J7" s="13"/>
      <c r="K7" s="13"/>
    </row>
    <row r="8" spans="1:11" x14ac:dyDescent="0.2">
      <c r="A8" s="13"/>
      <c r="B8" s="13"/>
      <c r="C8" s="13"/>
      <c r="D8" s="13"/>
      <c r="E8" s="13"/>
      <c r="F8" s="13"/>
      <c r="G8" s="13"/>
      <c r="H8" s="13"/>
      <c r="I8" s="13"/>
      <c r="J8" s="13"/>
      <c r="K8" s="13"/>
    </row>
    <row r="9" spans="1:11" x14ac:dyDescent="0.2">
      <c r="A9" s="13"/>
      <c r="B9" s="13"/>
      <c r="C9" s="21" t="s">
        <v>8</v>
      </c>
      <c r="D9" s="21"/>
      <c r="E9" s="12">
        <v>100</v>
      </c>
      <c r="F9" s="13"/>
      <c r="G9" s="17" t="s">
        <v>18</v>
      </c>
      <c r="H9" s="23" t="s">
        <v>20</v>
      </c>
      <c r="I9" s="23"/>
      <c r="J9" s="13"/>
      <c r="K9" s="13"/>
    </row>
    <row r="10" spans="1:11" x14ac:dyDescent="0.2">
      <c r="A10" s="13"/>
      <c r="B10" s="13"/>
      <c r="C10" s="13"/>
      <c r="D10" s="13"/>
      <c r="E10" s="13"/>
      <c r="F10" s="13"/>
      <c r="G10" s="13"/>
      <c r="H10" s="13"/>
      <c r="I10" s="13"/>
      <c r="J10" s="13"/>
      <c r="K10" s="13"/>
    </row>
    <row r="11" spans="1:11" ht="35.1" customHeight="1" x14ac:dyDescent="0.2">
      <c r="A11" s="13"/>
      <c r="B11" s="18" t="s">
        <v>1</v>
      </c>
      <c r="C11" s="18" t="s">
        <v>9</v>
      </c>
      <c r="D11" s="19" t="s">
        <v>10</v>
      </c>
      <c r="E11" s="19" t="s">
        <v>11</v>
      </c>
      <c r="F11" s="19" t="s">
        <v>12</v>
      </c>
      <c r="G11" s="19" t="s">
        <v>19</v>
      </c>
      <c r="H11" s="19" t="s">
        <v>21</v>
      </c>
      <c r="I11" s="19" t="s">
        <v>22</v>
      </c>
      <c r="J11" s="19" t="s">
        <v>23</v>
      </c>
      <c r="K11" s="19" t="s">
        <v>24</v>
      </c>
    </row>
    <row r="12" spans="1:11" x14ac:dyDescent="0.2">
      <c r="A12" s="13"/>
      <c r="B12" s="1">
        <f ca="1">IF(LoanIsGood,IF(ROW()-ROW(PaymentSchedule[[#Headers],[رقم الدفعة]])&gt;عدد_الدفعات_المجدولة,"",ROW()-ROW(PaymentSchedule[[#Headers],[رقم الدفعة]])),"")</f>
        <v>1</v>
      </c>
      <c r="C12" s="4">
        <f ca="1">IF(PaymentSchedule[[#This Row],[رقم الدفعة]]&lt;&gt;"",EOMONTH(LoanStartDate,ROW(PaymentSchedule[[#This Row],[رقم الدفعة]])-ROW(PaymentSchedule[[#Headers],[رقم الدفعة]])-2)+DAY(LoanStartDate),"")</f>
        <v>43937</v>
      </c>
      <c r="D12" s="2">
        <f ca="1">IF(PaymentSchedule[[#This Row],[رقم الدفعة]]&lt;&gt;"",IF(ROW()-ROW(PaymentSchedule[[#Headers],[الرصيد الأوليّ]])=1,مبلغ_القرض,INDEX(PaymentSchedule[الرصيد الختامي],ROW()-ROW(PaymentSchedule[[#Headers],[الرصيد الأوليّ]])-1)),"")</f>
        <v>5000</v>
      </c>
      <c r="E12" s="2">
        <f ca="1">IF(PaymentSchedule[[#This Row],[رقم الدفعة]]&lt;&gt;"",الدفعة_المجدولة,"")</f>
        <v>425.74952097778959</v>
      </c>
      <c r="F12"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2"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2" s="2">
        <f ca="1">IF(PaymentSchedule[[#This Row],[رقم الدفعة]]&lt;&gt;"",PaymentSchedule[[#This Row],[إجمالي الدفعات]]-PaymentSchedule[[#This Row],[الفائدة]],"")</f>
        <v>509.08285431112296</v>
      </c>
      <c r="I12" s="2">
        <f ca="1">IF(PaymentSchedule[[#This Row],[رقم الدفعة]]&lt;&gt;"",PaymentSchedule[[#This Row],[الرصيد الأوليّ]]*(InterestRate/PaymentsPerYear),"")</f>
        <v>16.666666666666668</v>
      </c>
      <c r="J12"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4490.9171456888771</v>
      </c>
      <c r="K12" s="2">
        <f ca="1">IF(PaymentSchedule[[#This Row],[رقم الدفعة]]&lt;&gt;"",SUM(INDEX(PaymentSchedule[الفائدة],1,1):PaymentSchedule[[#This Row],[الفائدة]]),"")</f>
        <v>16.666666666666668</v>
      </c>
    </row>
    <row r="13" spans="1:11" x14ac:dyDescent="0.2">
      <c r="A13" s="13"/>
      <c r="B13" s="1">
        <f ca="1">IF(LoanIsGood,IF(ROW()-ROW(PaymentSchedule[[#Headers],[رقم الدفعة]])&gt;عدد_الدفعات_المجدولة,"",ROW()-ROW(PaymentSchedule[[#Headers],[رقم الدفعة]])),"")</f>
        <v>2</v>
      </c>
      <c r="C13" s="4">
        <f ca="1">IF(PaymentSchedule[[#This Row],[رقم الدفعة]]&lt;&gt;"",EOMONTH(LoanStartDate,ROW(PaymentSchedule[[#This Row],[رقم الدفعة]])-ROW(PaymentSchedule[[#Headers],[رقم الدفعة]])-2)+DAY(LoanStartDate),"")</f>
        <v>43967</v>
      </c>
      <c r="D13" s="2">
        <f ca="1">IF(PaymentSchedule[[#This Row],[رقم الدفعة]]&lt;&gt;"",IF(ROW()-ROW(PaymentSchedule[[#Headers],[الرصيد الأوليّ]])=1,مبلغ_القرض,INDEX(PaymentSchedule[الرصيد الختامي],ROW()-ROW(PaymentSchedule[[#Headers],[الرصيد الأوليّ]])-1)),"")</f>
        <v>4490.9171456888771</v>
      </c>
      <c r="E13" s="2">
        <f ca="1">IF(PaymentSchedule[[#This Row],[رقم الدفعة]]&lt;&gt;"",الدفعة_المجدولة,"")</f>
        <v>425.74952097778959</v>
      </c>
      <c r="F13"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3"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3" s="2">
        <f ca="1">IF(PaymentSchedule[[#This Row],[رقم الدفعة]]&lt;&gt;"",PaymentSchedule[[#This Row],[إجمالي الدفعات]]-PaymentSchedule[[#This Row],[الفائدة]],"")</f>
        <v>510.77979715882674</v>
      </c>
      <c r="I13" s="2">
        <f ca="1">IF(PaymentSchedule[[#This Row],[رقم الدفعة]]&lt;&gt;"",PaymentSchedule[[#This Row],[الرصيد الأوليّ]]*(InterestRate/PaymentsPerYear),"")</f>
        <v>14.969723818962924</v>
      </c>
      <c r="J13"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3980.1373485300505</v>
      </c>
      <c r="K13" s="2">
        <f ca="1">IF(PaymentSchedule[[#This Row],[رقم الدفعة]]&lt;&gt;"",SUM(INDEX(PaymentSchedule[الفائدة],1,1):PaymentSchedule[[#This Row],[الفائدة]]),"")</f>
        <v>31.63639048562959</v>
      </c>
    </row>
    <row r="14" spans="1:11" x14ac:dyDescent="0.2">
      <c r="A14" s="13"/>
      <c r="B14" s="1">
        <f ca="1">IF(LoanIsGood,IF(ROW()-ROW(PaymentSchedule[[#Headers],[رقم الدفعة]])&gt;عدد_الدفعات_المجدولة,"",ROW()-ROW(PaymentSchedule[[#Headers],[رقم الدفعة]])),"")</f>
        <v>3</v>
      </c>
      <c r="C14" s="4">
        <f ca="1">IF(PaymentSchedule[[#This Row],[رقم الدفعة]]&lt;&gt;"",EOMONTH(LoanStartDate,ROW(PaymentSchedule[[#This Row],[رقم الدفعة]])-ROW(PaymentSchedule[[#Headers],[رقم الدفعة]])-2)+DAY(LoanStartDate),"")</f>
        <v>43998</v>
      </c>
      <c r="D14" s="2">
        <f ca="1">IF(PaymentSchedule[[#This Row],[رقم الدفعة]]&lt;&gt;"",IF(ROW()-ROW(PaymentSchedule[[#Headers],[الرصيد الأوليّ]])=1,مبلغ_القرض,INDEX(PaymentSchedule[الرصيد الختامي],ROW()-ROW(PaymentSchedule[[#Headers],[الرصيد الأوليّ]])-1)),"")</f>
        <v>3980.1373485300505</v>
      </c>
      <c r="E14" s="2">
        <f ca="1">IF(PaymentSchedule[[#This Row],[رقم الدفعة]]&lt;&gt;"",الدفعة_المجدولة,"")</f>
        <v>425.74952097778959</v>
      </c>
      <c r="F14"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4"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4" s="2">
        <f ca="1">IF(PaymentSchedule[[#This Row],[رقم الدفعة]]&lt;&gt;"",PaymentSchedule[[#This Row],[إجمالي الدفعات]]-PaymentSchedule[[#This Row],[الفائدة]],"")</f>
        <v>512.48239648268952</v>
      </c>
      <c r="I14" s="2">
        <f ca="1">IF(PaymentSchedule[[#This Row],[رقم الدفعة]]&lt;&gt;"",PaymentSchedule[[#This Row],[الرصيد الأوليّ]]*(InterestRate/PaymentsPerYear),"")</f>
        <v>13.26712449510017</v>
      </c>
      <c r="J14"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3467.6549520473609</v>
      </c>
      <c r="K14" s="2">
        <f ca="1">IF(PaymentSchedule[[#This Row],[رقم الدفعة]]&lt;&gt;"",SUM(INDEX(PaymentSchedule[الفائدة],1,1):PaymentSchedule[[#This Row],[الفائدة]]),"")</f>
        <v>44.90351498072976</v>
      </c>
    </row>
    <row r="15" spans="1:11" x14ac:dyDescent="0.2">
      <c r="A15" s="13"/>
      <c r="B15" s="1">
        <f ca="1">IF(LoanIsGood,IF(ROW()-ROW(PaymentSchedule[[#Headers],[رقم الدفعة]])&gt;عدد_الدفعات_المجدولة,"",ROW()-ROW(PaymentSchedule[[#Headers],[رقم الدفعة]])),"")</f>
        <v>4</v>
      </c>
      <c r="C15" s="4">
        <f ca="1">IF(PaymentSchedule[[#This Row],[رقم الدفعة]]&lt;&gt;"",EOMONTH(LoanStartDate,ROW(PaymentSchedule[[#This Row],[رقم الدفعة]])-ROW(PaymentSchedule[[#Headers],[رقم الدفعة]])-2)+DAY(LoanStartDate),"")</f>
        <v>44028</v>
      </c>
      <c r="D15" s="2">
        <f ca="1">IF(PaymentSchedule[[#This Row],[رقم الدفعة]]&lt;&gt;"",IF(ROW()-ROW(PaymentSchedule[[#Headers],[الرصيد الأوليّ]])=1,مبلغ_القرض,INDEX(PaymentSchedule[الرصيد الختامي],ROW()-ROW(PaymentSchedule[[#Headers],[الرصيد الأوليّ]])-1)),"")</f>
        <v>3467.6549520473609</v>
      </c>
      <c r="E15" s="2">
        <f ca="1">IF(PaymentSchedule[[#This Row],[رقم الدفعة]]&lt;&gt;"",الدفعة_المجدولة,"")</f>
        <v>425.74952097778959</v>
      </c>
      <c r="F15"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5"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5" s="2">
        <f ca="1">IF(PaymentSchedule[[#This Row],[رقم الدفعة]]&lt;&gt;"",PaymentSchedule[[#This Row],[إجمالي الدفعات]]-PaymentSchedule[[#This Row],[الفائدة]],"")</f>
        <v>514.19067113763174</v>
      </c>
      <c r="I15" s="2">
        <f ca="1">IF(PaymentSchedule[[#This Row],[رقم الدفعة]]&lt;&gt;"",PaymentSchedule[[#This Row],[الرصيد الأوليّ]]*(InterestRate/PaymentsPerYear),"")</f>
        <v>11.558849840157871</v>
      </c>
      <c r="J15"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2953.464280909729</v>
      </c>
      <c r="K15" s="2">
        <f ca="1">IF(PaymentSchedule[[#This Row],[رقم الدفعة]]&lt;&gt;"",SUM(INDEX(PaymentSchedule[الفائدة],1,1):PaymentSchedule[[#This Row],[الفائدة]]),"")</f>
        <v>56.462364820887629</v>
      </c>
    </row>
    <row r="16" spans="1:11" x14ac:dyDescent="0.2">
      <c r="A16" s="13"/>
      <c r="B16" s="1">
        <f ca="1">IF(LoanIsGood,IF(ROW()-ROW(PaymentSchedule[[#Headers],[رقم الدفعة]])&gt;عدد_الدفعات_المجدولة,"",ROW()-ROW(PaymentSchedule[[#Headers],[رقم الدفعة]])),"")</f>
        <v>5</v>
      </c>
      <c r="C16" s="4">
        <f ca="1">IF(PaymentSchedule[[#This Row],[رقم الدفعة]]&lt;&gt;"",EOMONTH(LoanStartDate,ROW(PaymentSchedule[[#This Row],[رقم الدفعة]])-ROW(PaymentSchedule[[#Headers],[رقم الدفعة]])-2)+DAY(LoanStartDate),"")</f>
        <v>44059</v>
      </c>
      <c r="D16" s="2">
        <f ca="1">IF(PaymentSchedule[[#This Row],[رقم الدفعة]]&lt;&gt;"",IF(ROW()-ROW(PaymentSchedule[[#Headers],[الرصيد الأوليّ]])=1,مبلغ_القرض,INDEX(PaymentSchedule[الرصيد الختامي],ROW()-ROW(PaymentSchedule[[#Headers],[الرصيد الأوليّ]])-1)),"")</f>
        <v>2953.464280909729</v>
      </c>
      <c r="E16" s="2">
        <f ca="1">IF(PaymentSchedule[[#This Row],[رقم الدفعة]]&lt;&gt;"",الدفعة_المجدولة,"")</f>
        <v>425.74952097778959</v>
      </c>
      <c r="F16"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6"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6" s="2">
        <f ca="1">IF(PaymentSchedule[[#This Row],[رقم الدفعة]]&lt;&gt;"",PaymentSchedule[[#This Row],[إجمالي الدفعات]]-PaymentSchedule[[#This Row],[الفائدة]],"")</f>
        <v>515.90464004142393</v>
      </c>
      <c r="I16" s="2">
        <f ca="1">IF(PaymentSchedule[[#This Row],[رقم الدفعة]]&lt;&gt;"",PaymentSchedule[[#This Row],[الرصيد الأوليّ]]*(InterestRate/PaymentsPerYear),"")</f>
        <v>9.8448809363657634</v>
      </c>
      <c r="J16"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2437.559640868305</v>
      </c>
      <c r="K16" s="2">
        <f ca="1">IF(PaymentSchedule[[#This Row],[رقم الدفعة]]&lt;&gt;"",SUM(INDEX(PaymentSchedule[الفائدة],1,1):PaymentSchedule[[#This Row],[الفائدة]]),"")</f>
        <v>66.307245757253398</v>
      </c>
    </row>
    <row r="17" spans="1:11" x14ac:dyDescent="0.2">
      <c r="A17" s="13"/>
      <c r="B17" s="1">
        <f ca="1">IF(LoanIsGood,IF(ROW()-ROW(PaymentSchedule[[#Headers],[رقم الدفعة]])&gt;عدد_الدفعات_المجدولة,"",ROW()-ROW(PaymentSchedule[[#Headers],[رقم الدفعة]])),"")</f>
        <v>6</v>
      </c>
      <c r="C17" s="4">
        <f ca="1">IF(PaymentSchedule[[#This Row],[رقم الدفعة]]&lt;&gt;"",EOMONTH(LoanStartDate,ROW(PaymentSchedule[[#This Row],[رقم الدفعة]])-ROW(PaymentSchedule[[#Headers],[رقم الدفعة]])-2)+DAY(LoanStartDate),"")</f>
        <v>44090</v>
      </c>
      <c r="D17" s="2">
        <f ca="1">IF(PaymentSchedule[[#This Row],[رقم الدفعة]]&lt;&gt;"",IF(ROW()-ROW(PaymentSchedule[[#Headers],[الرصيد الأوليّ]])=1,مبلغ_القرض,INDEX(PaymentSchedule[الرصيد الختامي],ROW()-ROW(PaymentSchedule[[#Headers],[الرصيد الأوليّ]])-1)),"")</f>
        <v>2437.559640868305</v>
      </c>
      <c r="E17" s="2">
        <f ca="1">IF(PaymentSchedule[[#This Row],[رقم الدفعة]]&lt;&gt;"",الدفعة_المجدولة,"")</f>
        <v>425.74952097778959</v>
      </c>
      <c r="F17"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7"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7" s="2">
        <f ca="1">IF(PaymentSchedule[[#This Row],[رقم الدفعة]]&lt;&gt;"",PaymentSchedule[[#This Row],[إجمالي الدفعات]]-PaymentSchedule[[#This Row],[الفائدة]],"")</f>
        <v>517.62432217489527</v>
      </c>
      <c r="I17" s="2">
        <f ca="1">IF(PaymentSchedule[[#This Row],[رقم الدفعة]]&lt;&gt;"",PaymentSchedule[[#This Row],[الرصيد الأوليّ]]*(InterestRate/PaymentsPerYear),"")</f>
        <v>8.1251988028943511</v>
      </c>
      <c r="J17"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1919.9353186934097</v>
      </c>
      <c r="K17" s="2">
        <f ca="1">IF(PaymentSchedule[[#This Row],[رقم الدفعة]]&lt;&gt;"",SUM(INDEX(PaymentSchedule[الفائدة],1,1):PaymentSchedule[[#This Row],[الفائدة]]),"")</f>
        <v>74.432444560147744</v>
      </c>
    </row>
    <row r="18" spans="1:11" x14ac:dyDescent="0.2">
      <c r="A18" s="13"/>
      <c r="B18" s="1">
        <f ca="1">IF(LoanIsGood,IF(ROW()-ROW(PaymentSchedule[[#Headers],[رقم الدفعة]])&gt;عدد_الدفعات_المجدولة,"",ROW()-ROW(PaymentSchedule[[#Headers],[رقم الدفعة]])),"")</f>
        <v>7</v>
      </c>
      <c r="C18" s="4">
        <f ca="1">IF(PaymentSchedule[[#This Row],[رقم الدفعة]]&lt;&gt;"",EOMONTH(LoanStartDate,ROW(PaymentSchedule[[#This Row],[رقم الدفعة]])-ROW(PaymentSchedule[[#Headers],[رقم الدفعة]])-2)+DAY(LoanStartDate),"")</f>
        <v>44120</v>
      </c>
      <c r="D18" s="2">
        <f ca="1">IF(PaymentSchedule[[#This Row],[رقم الدفعة]]&lt;&gt;"",IF(ROW()-ROW(PaymentSchedule[[#Headers],[الرصيد الأوليّ]])=1,مبلغ_القرض,INDEX(PaymentSchedule[الرصيد الختامي],ROW()-ROW(PaymentSchedule[[#Headers],[الرصيد الأوليّ]])-1)),"")</f>
        <v>1919.9353186934097</v>
      </c>
      <c r="E18" s="2">
        <f ca="1">IF(PaymentSchedule[[#This Row],[رقم الدفعة]]&lt;&gt;"",الدفعة_المجدولة,"")</f>
        <v>425.74952097778959</v>
      </c>
      <c r="F18"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8"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8" s="2">
        <f ca="1">IF(PaymentSchedule[[#This Row],[رقم الدفعة]]&lt;&gt;"",PaymentSchedule[[#This Row],[إجمالي الدفعات]]-PaymentSchedule[[#This Row],[الفائدة]],"")</f>
        <v>519.34973658214494</v>
      </c>
      <c r="I18" s="2">
        <f ca="1">IF(PaymentSchedule[[#This Row],[رقم الدفعة]]&lt;&gt;"",PaymentSchedule[[#This Row],[الرصيد الأوليّ]]*(InterestRate/PaymentsPerYear),"")</f>
        <v>6.3997843956446996</v>
      </c>
      <c r="J18"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1400.5855821112648</v>
      </c>
      <c r="K18" s="2">
        <f ca="1">IF(PaymentSchedule[[#This Row],[رقم الدفعة]]&lt;&gt;"",SUM(INDEX(PaymentSchedule[الفائدة],1,1):PaymentSchedule[[#This Row],[الفائدة]]),"")</f>
        <v>80.832228955792445</v>
      </c>
    </row>
    <row r="19" spans="1:11" x14ac:dyDescent="0.2">
      <c r="A19" s="13"/>
      <c r="B19" s="1">
        <f ca="1">IF(LoanIsGood,IF(ROW()-ROW(PaymentSchedule[[#Headers],[رقم الدفعة]])&gt;عدد_الدفعات_المجدولة,"",ROW()-ROW(PaymentSchedule[[#Headers],[رقم الدفعة]])),"")</f>
        <v>8</v>
      </c>
      <c r="C19" s="4">
        <f ca="1">IF(PaymentSchedule[[#This Row],[رقم الدفعة]]&lt;&gt;"",EOMONTH(LoanStartDate,ROW(PaymentSchedule[[#This Row],[رقم الدفعة]])-ROW(PaymentSchedule[[#Headers],[رقم الدفعة]])-2)+DAY(LoanStartDate),"")</f>
        <v>44151</v>
      </c>
      <c r="D19" s="2">
        <f ca="1">IF(PaymentSchedule[[#This Row],[رقم الدفعة]]&lt;&gt;"",IF(ROW()-ROW(PaymentSchedule[[#Headers],[الرصيد الأوليّ]])=1,مبلغ_القرض,INDEX(PaymentSchedule[الرصيد الختامي],ROW()-ROW(PaymentSchedule[[#Headers],[الرصيد الأوليّ]])-1)),"")</f>
        <v>1400.5855821112648</v>
      </c>
      <c r="E19" s="2">
        <f ca="1">IF(PaymentSchedule[[#This Row],[رقم الدفعة]]&lt;&gt;"",الدفعة_المجدولة,"")</f>
        <v>425.74952097778959</v>
      </c>
      <c r="F19"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19"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19" s="2">
        <f ca="1">IF(PaymentSchedule[[#This Row],[رقم الدفعة]]&lt;&gt;"",PaymentSchedule[[#This Row],[إجمالي الدفعات]]-PaymentSchedule[[#This Row],[الفائدة]],"")</f>
        <v>521.08090237075214</v>
      </c>
      <c r="I19" s="2">
        <f ca="1">IF(PaymentSchedule[[#This Row],[رقم الدفعة]]&lt;&gt;"",PaymentSchedule[[#This Row],[الرصيد الأوليّ]]*(InterestRate/PaymentsPerYear),"")</f>
        <v>4.6686186070375495</v>
      </c>
      <c r="J19"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879.50467974051264</v>
      </c>
      <c r="K19" s="2">
        <f ca="1">IF(PaymentSchedule[[#This Row],[رقم الدفعة]]&lt;&gt;"",SUM(INDEX(PaymentSchedule[الفائدة],1,1):PaymentSchedule[[#This Row],[الفائدة]]),"")</f>
        <v>85.500847562829989</v>
      </c>
    </row>
    <row r="20" spans="1:11" x14ac:dyDescent="0.2">
      <c r="A20" s="13"/>
      <c r="B20" s="1">
        <f ca="1">IF(LoanIsGood,IF(ROW()-ROW(PaymentSchedule[[#Headers],[رقم الدفعة]])&gt;عدد_الدفعات_المجدولة,"",ROW()-ROW(PaymentSchedule[[#Headers],[رقم الدفعة]])),"")</f>
        <v>9</v>
      </c>
      <c r="C20" s="4">
        <f ca="1">IF(PaymentSchedule[[#This Row],[رقم الدفعة]]&lt;&gt;"",EOMONTH(LoanStartDate,ROW(PaymentSchedule[[#This Row],[رقم الدفعة]])-ROW(PaymentSchedule[[#Headers],[رقم الدفعة]])-2)+DAY(LoanStartDate),"")</f>
        <v>44181</v>
      </c>
      <c r="D20" s="2">
        <f ca="1">IF(PaymentSchedule[[#This Row],[رقم الدفعة]]&lt;&gt;"",IF(ROW()-ROW(PaymentSchedule[[#Headers],[الرصيد الأوليّ]])=1,مبلغ_القرض,INDEX(PaymentSchedule[الرصيد الختامي],ROW()-ROW(PaymentSchedule[[#Headers],[الرصيد الأوليّ]])-1)),"")</f>
        <v>879.50467974051264</v>
      </c>
      <c r="E20" s="2">
        <f ca="1">IF(PaymentSchedule[[#This Row],[رقم الدفعة]]&lt;&gt;"",الدفعة_المجدولة,"")</f>
        <v>425.74952097778959</v>
      </c>
      <c r="F20"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100</v>
      </c>
      <c r="G20"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525.74952097778964</v>
      </c>
      <c r="H20" s="2">
        <f ca="1">IF(PaymentSchedule[[#This Row],[رقم الدفعة]]&lt;&gt;"",PaymentSchedule[[#This Row],[إجمالي الدفعات]]-PaymentSchedule[[#This Row],[الفائدة]],"")</f>
        <v>522.81783871198797</v>
      </c>
      <c r="I20" s="2">
        <f ca="1">IF(PaymentSchedule[[#This Row],[رقم الدفعة]]&lt;&gt;"",PaymentSchedule[[#This Row],[الرصيد الأوليّ]]*(InterestRate/PaymentsPerYear),"")</f>
        <v>2.931682265801709</v>
      </c>
      <c r="J20"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356.68684102852467</v>
      </c>
      <c r="K20" s="2">
        <f ca="1">IF(PaymentSchedule[[#This Row],[رقم الدفعة]]&lt;&gt;"",SUM(INDEX(PaymentSchedule[الفائدة],1,1):PaymentSchedule[[#This Row],[الفائدة]]),"")</f>
        <v>88.432529828631701</v>
      </c>
    </row>
    <row r="21" spans="1:11" x14ac:dyDescent="0.2">
      <c r="A21" s="13"/>
      <c r="B21" s="1">
        <f ca="1">IF(LoanIsGood,IF(ROW()-ROW(PaymentSchedule[[#Headers],[رقم الدفعة]])&gt;عدد_الدفعات_المجدولة,"",ROW()-ROW(PaymentSchedule[[#Headers],[رقم الدفعة]])),"")</f>
        <v>10</v>
      </c>
      <c r="C21" s="4">
        <f ca="1">IF(PaymentSchedule[[#This Row],[رقم الدفعة]]&lt;&gt;"",EOMONTH(LoanStartDate,ROW(PaymentSchedule[[#This Row],[رقم الدفعة]])-ROW(PaymentSchedule[[#Headers],[رقم الدفعة]])-2)+DAY(LoanStartDate),"")</f>
        <v>44212</v>
      </c>
      <c r="D21" s="2">
        <f ca="1">IF(PaymentSchedule[[#This Row],[رقم الدفعة]]&lt;&gt;"",IF(ROW()-ROW(PaymentSchedule[[#Headers],[الرصيد الأوليّ]])=1,مبلغ_القرض,INDEX(PaymentSchedule[الرصيد الختامي],ROW()-ROW(PaymentSchedule[[#Headers],[الرصيد الأوليّ]])-1)),"")</f>
        <v>356.68684102852467</v>
      </c>
      <c r="E21" s="2">
        <f ca="1">IF(PaymentSchedule[[#This Row],[رقم الدفعة]]&lt;&gt;"",الدفعة_المجدولة,"")</f>
        <v>425.74952097778959</v>
      </c>
      <c r="F21"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0</v>
      </c>
      <c r="G21"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356.68684102852467</v>
      </c>
      <c r="H21" s="2">
        <f ca="1">IF(PaymentSchedule[[#This Row],[رقم الدفعة]]&lt;&gt;"",PaymentSchedule[[#This Row],[إجمالي الدفعات]]-PaymentSchedule[[#This Row],[الفائدة]],"")</f>
        <v>355.49788489176291</v>
      </c>
      <c r="I21" s="2">
        <f ca="1">IF(PaymentSchedule[[#This Row],[رقم الدفعة]]&lt;&gt;"",PaymentSchedule[[#This Row],[الرصيد الأوليّ]]*(InterestRate/PaymentsPerYear),"")</f>
        <v>1.1889561367617489</v>
      </c>
      <c r="J21"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0</v>
      </c>
      <c r="K21" s="2">
        <f ca="1">IF(PaymentSchedule[[#This Row],[رقم الدفعة]]&lt;&gt;"",SUM(INDEX(PaymentSchedule[الفائدة],1,1):PaymentSchedule[[#This Row],[الفائدة]]),"")</f>
        <v>89.621485965393447</v>
      </c>
    </row>
    <row r="22" spans="1:11" x14ac:dyDescent="0.2">
      <c r="A22" s="13"/>
      <c r="B22" s="1">
        <f ca="1">IF(LoanIsGood,IF(ROW()-ROW(PaymentSchedule[[#Headers],[رقم الدفعة]])&gt;عدد_الدفعات_المجدولة,"",ROW()-ROW(PaymentSchedule[[#Headers],[رقم الدفعة]])),"")</f>
        <v>11</v>
      </c>
      <c r="C22" s="4">
        <f ca="1">IF(PaymentSchedule[[#This Row],[رقم الدفعة]]&lt;&gt;"",EOMONTH(LoanStartDate,ROW(PaymentSchedule[[#This Row],[رقم الدفعة]])-ROW(PaymentSchedule[[#Headers],[رقم الدفعة]])-2)+DAY(LoanStartDate),"")</f>
        <v>44243</v>
      </c>
      <c r="D22" s="2">
        <f ca="1">IF(PaymentSchedule[[#This Row],[رقم الدفعة]]&lt;&gt;"",IF(ROW()-ROW(PaymentSchedule[[#Headers],[الرصيد الأوليّ]])=1,مبلغ_القرض,INDEX(PaymentSchedule[الرصيد الختامي],ROW()-ROW(PaymentSchedule[[#Headers],[الرصيد الأوليّ]])-1)),"")</f>
        <v>0</v>
      </c>
      <c r="E22" s="2">
        <f ca="1">IF(PaymentSchedule[[#This Row],[رقم الدفعة]]&lt;&gt;"",الدفعة_المجدولة,"")</f>
        <v>425.74952097778959</v>
      </c>
      <c r="F22"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0</v>
      </c>
      <c r="G22"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0</v>
      </c>
      <c r="H22" s="2">
        <f ca="1">IF(PaymentSchedule[[#This Row],[رقم الدفعة]]&lt;&gt;"",PaymentSchedule[[#This Row],[إجمالي الدفعات]]-PaymentSchedule[[#This Row],[الفائدة]],"")</f>
        <v>0</v>
      </c>
      <c r="I22" s="2">
        <f ca="1">IF(PaymentSchedule[[#This Row],[رقم الدفعة]]&lt;&gt;"",PaymentSchedule[[#This Row],[الرصيد الأوليّ]]*(InterestRate/PaymentsPerYear),"")</f>
        <v>0</v>
      </c>
      <c r="J22"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0</v>
      </c>
      <c r="K22" s="2">
        <f ca="1">IF(PaymentSchedule[[#This Row],[رقم الدفعة]]&lt;&gt;"",SUM(INDEX(PaymentSchedule[الفائدة],1,1):PaymentSchedule[[#This Row],[الفائدة]]),"")</f>
        <v>89.621485965393447</v>
      </c>
    </row>
    <row r="23" spans="1:11" x14ac:dyDescent="0.2">
      <c r="A23" s="13"/>
      <c r="B23" s="1">
        <f ca="1">IF(LoanIsGood,IF(ROW()-ROW(PaymentSchedule[[#Headers],[رقم الدفعة]])&gt;عدد_الدفعات_المجدولة,"",ROW()-ROW(PaymentSchedule[[#Headers],[رقم الدفعة]])),"")</f>
        <v>12</v>
      </c>
      <c r="C23" s="4">
        <f ca="1">IF(PaymentSchedule[[#This Row],[رقم الدفعة]]&lt;&gt;"",EOMONTH(LoanStartDate,ROW(PaymentSchedule[[#This Row],[رقم الدفعة]])-ROW(PaymentSchedule[[#Headers],[رقم الدفعة]])-2)+DAY(LoanStartDate),"")</f>
        <v>44271</v>
      </c>
      <c r="D23" s="2">
        <f ca="1">IF(PaymentSchedule[[#This Row],[رقم الدفعة]]&lt;&gt;"",IF(ROW()-ROW(PaymentSchedule[[#Headers],[الرصيد الأوليّ]])=1,مبلغ_القرض,INDEX(PaymentSchedule[الرصيد الختامي],ROW()-ROW(PaymentSchedule[[#Headers],[الرصيد الأوليّ]])-1)),"")</f>
        <v>0</v>
      </c>
      <c r="E23" s="2">
        <f ca="1">IF(PaymentSchedule[[#This Row],[رقم الدفعة]]&lt;&gt;"",الدفعة_المجدولة,"")</f>
        <v>425.74952097778959</v>
      </c>
      <c r="F23" s="2">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0</v>
      </c>
      <c r="G23" s="2">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0</v>
      </c>
      <c r="H23" s="2">
        <f ca="1">IF(PaymentSchedule[[#This Row],[رقم الدفعة]]&lt;&gt;"",PaymentSchedule[[#This Row],[إجمالي الدفعات]]-PaymentSchedule[[#This Row],[الفائدة]],"")</f>
        <v>0</v>
      </c>
      <c r="I23" s="2">
        <f ca="1">IF(PaymentSchedule[[#This Row],[رقم الدفعة]]&lt;&gt;"",PaymentSchedule[[#This Row],[الرصيد الأوليّ]]*(InterestRate/PaymentsPerYear),"")</f>
        <v>0</v>
      </c>
      <c r="J23" s="2">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0</v>
      </c>
      <c r="K23" s="2">
        <f ca="1">IF(PaymentSchedule[[#This Row],[رقم الدفعة]]&lt;&gt;"",SUM(INDEX(PaymentSchedule[الفائدة],1,1):PaymentSchedule[[#This Row],[الفائدة]]),"")</f>
        <v>89.621485965393447</v>
      </c>
    </row>
    <row r="24" spans="1:11" x14ac:dyDescent="0.2">
      <c r="A24" s="13"/>
      <c r="B24" s="1" t="str">
        <f ca="1">IF(LoanIsGood,IF(ROW()-ROW(PaymentSchedule[[#Headers],[رقم الدفعة]])&gt;عدد_الدفعات_المجدولة,"",ROW()-ROW(PaymentSchedule[[#Headers],[رقم الدفعة]])),"")</f>
        <v/>
      </c>
      <c r="C24" s="4" t="str">
        <f ca="1">IF(PaymentSchedule[[#This Row],[رقم الدفعة]]&lt;&gt;"",EOMONTH(LoanStartDate,ROW(PaymentSchedule[[#This Row],[رقم الدفعة]])-ROW(PaymentSchedule[[#Headers],[رقم الدفعة]])-2)+DAY(LoanStartDate),"")</f>
        <v/>
      </c>
      <c r="D24" s="2" t="str">
        <f ca="1">IF(PaymentSchedule[[#This Row],[رقم الدفعة]]&lt;&gt;"",IF(ROW()-ROW(PaymentSchedule[[#Headers],[الرصيد الأوليّ]])=1,مبلغ_القرض,INDEX(PaymentSchedule[الرصيد الختامي],ROW()-ROW(PaymentSchedule[[#Headers],[الرصيد الأوليّ]])-1)),"")</f>
        <v/>
      </c>
      <c r="E24" s="2" t="str">
        <f ca="1">IF(PaymentSchedule[[#This Row],[رقم الدفعة]]&lt;&gt;"",الدفعة_المجدولة,"")</f>
        <v/>
      </c>
      <c r="F2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 s="2" t="str">
        <f ca="1">IF(PaymentSchedule[[#This Row],[رقم الدفعة]]&lt;&gt;"",PaymentSchedule[[#This Row],[إجمالي الدفعات]]-PaymentSchedule[[#This Row],[الفائدة]],"")</f>
        <v/>
      </c>
      <c r="I24" s="2" t="str">
        <f ca="1">IF(PaymentSchedule[[#This Row],[رقم الدفعة]]&lt;&gt;"",PaymentSchedule[[#This Row],[الرصيد الأوليّ]]*(InterestRate/PaymentsPerYear),"")</f>
        <v/>
      </c>
      <c r="J2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 s="2" t="str">
        <f ca="1">IF(PaymentSchedule[[#This Row],[رقم الدفعة]]&lt;&gt;"",SUM(INDEX(PaymentSchedule[الفائدة],1,1):PaymentSchedule[[#This Row],[الفائدة]]),"")</f>
        <v/>
      </c>
    </row>
    <row r="25" spans="1:11" x14ac:dyDescent="0.2">
      <c r="A25" s="13"/>
      <c r="B25" s="1" t="str">
        <f ca="1">IF(LoanIsGood,IF(ROW()-ROW(PaymentSchedule[[#Headers],[رقم الدفعة]])&gt;عدد_الدفعات_المجدولة,"",ROW()-ROW(PaymentSchedule[[#Headers],[رقم الدفعة]])),"")</f>
        <v/>
      </c>
      <c r="C25" s="4" t="str">
        <f ca="1">IF(PaymentSchedule[[#This Row],[رقم الدفعة]]&lt;&gt;"",EOMONTH(LoanStartDate,ROW(PaymentSchedule[[#This Row],[رقم الدفعة]])-ROW(PaymentSchedule[[#Headers],[رقم الدفعة]])-2)+DAY(LoanStartDate),"")</f>
        <v/>
      </c>
      <c r="D25" s="2" t="str">
        <f ca="1">IF(PaymentSchedule[[#This Row],[رقم الدفعة]]&lt;&gt;"",IF(ROW()-ROW(PaymentSchedule[[#Headers],[الرصيد الأوليّ]])=1,مبلغ_القرض,INDEX(PaymentSchedule[الرصيد الختامي],ROW()-ROW(PaymentSchedule[[#Headers],[الرصيد الأوليّ]])-1)),"")</f>
        <v/>
      </c>
      <c r="E25" s="2" t="str">
        <f ca="1">IF(PaymentSchedule[[#This Row],[رقم الدفعة]]&lt;&gt;"",الدفعة_المجدولة,"")</f>
        <v/>
      </c>
      <c r="F2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 s="2" t="str">
        <f ca="1">IF(PaymentSchedule[[#This Row],[رقم الدفعة]]&lt;&gt;"",PaymentSchedule[[#This Row],[إجمالي الدفعات]]-PaymentSchedule[[#This Row],[الفائدة]],"")</f>
        <v/>
      </c>
      <c r="I25" s="2" t="str">
        <f ca="1">IF(PaymentSchedule[[#This Row],[رقم الدفعة]]&lt;&gt;"",PaymentSchedule[[#This Row],[الرصيد الأوليّ]]*(InterestRate/PaymentsPerYear),"")</f>
        <v/>
      </c>
      <c r="J2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 s="2" t="str">
        <f ca="1">IF(PaymentSchedule[[#This Row],[رقم الدفعة]]&lt;&gt;"",SUM(INDEX(PaymentSchedule[الفائدة],1,1):PaymentSchedule[[#This Row],[الفائدة]]),"")</f>
        <v/>
      </c>
    </row>
    <row r="26" spans="1:11" x14ac:dyDescent="0.2">
      <c r="A26" s="13"/>
      <c r="B26" s="1" t="str">
        <f ca="1">IF(LoanIsGood,IF(ROW()-ROW(PaymentSchedule[[#Headers],[رقم الدفعة]])&gt;عدد_الدفعات_المجدولة,"",ROW()-ROW(PaymentSchedule[[#Headers],[رقم الدفعة]])),"")</f>
        <v/>
      </c>
      <c r="C26" s="4" t="str">
        <f ca="1">IF(PaymentSchedule[[#This Row],[رقم الدفعة]]&lt;&gt;"",EOMONTH(LoanStartDate,ROW(PaymentSchedule[[#This Row],[رقم الدفعة]])-ROW(PaymentSchedule[[#Headers],[رقم الدفعة]])-2)+DAY(LoanStartDate),"")</f>
        <v/>
      </c>
      <c r="D26" s="2" t="str">
        <f ca="1">IF(PaymentSchedule[[#This Row],[رقم الدفعة]]&lt;&gt;"",IF(ROW()-ROW(PaymentSchedule[[#Headers],[الرصيد الأوليّ]])=1,مبلغ_القرض,INDEX(PaymentSchedule[الرصيد الختامي],ROW()-ROW(PaymentSchedule[[#Headers],[الرصيد الأوليّ]])-1)),"")</f>
        <v/>
      </c>
      <c r="E26" s="2" t="str">
        <f ca="1">IF(PaymentSchedule[[#This Row],[رقم الدفعة]]&lt;&gt;"",الدفعة_المجدولة,"")</f>
        <v/>
      </c>
      <c r="F2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 s="2" t="str">
        <f ca="1">IF(PaymentSchedule[[#This Row],[رقم الدفعة]]&lt;&gt;"",PaymentSchedule[[#This Row],[إجمالي الدفعات]]-PaymentSchedule[[#This Row],[الفائدة]],"")</f>
        <v/>
      </c>
      <c r="I26" s="2" t="str">
        <f ca="1">IF(PaymentSchedule[[#This Row],[رقم الدفعة]]&lt;&gt;"",PaymentSchedule[[#This Row],[الرصيد الأوليّ]]*(InterestRate/PaymentsPerYear),"")</f>
        <v/>
      </c>
      <c r="J2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 s="2" t="str">
        <f ca="1">IF(PaymentSchedule[[#This Row],[رقم الدفعة]]&lt;&gt;"",SUM(INDEX(PaymentSchedule[الفائدة],1,1):PaymentSchedule[[#This Row],[الفائدة]]),"")</f>
        <v/>
      </c>
    </row>
    <row r="27" spans="1:11" x14ac:dyDescent="0.2">
      <c r="A27" s="13"/>
      <c r="B27" s="1" t="str">
        <f ca="1">IF(LoanIsGood,IF(ROW()-ROW(PaymentSchedule[[#Headers],[رقم الدفعة]])&gt;عدد_الدفعات_المجدولة,"",ROW()-ROW(PaymentSchedule[[#Headers],[رقم الدفعة]])),"")</f>
        <v/>
      </c>
      <c r="C27" s="4" t="str">
        <f ca="1">IF(PaymentSchedule[[#This Row],[رقم الدفعة]]&lt;&gt;"",EOMONTH(LoanStartDate,ROW(PaymentSchedule[[#This Row],[رقم الدفعة]])-ROW(PaymentSchedule[[#Headers],[رقم الدفعة]])-2)+DAY(LoanStartDate),"")</f>
        <v/>
      </c>
      <c r="D27" s="2" t="str">
        <f ca="1">IF(PaymentSchedule[[#This Row],[رقم الدفعة]]&lt;&gt;"",IF(ROW()-ROW(PaymentSchedule[[#Headers],[الرصيد الأوليّ]])=1,مبلغ_القرض,INDEX(PaymentSchedule[الرصيد الختامي],ROW()-ROW(PaymentSchedule[[#Headers],[الرصيد الأوليّ]])-1)),"")</f>
        <v/>
      </c>
      <c r="E27" s="2" t="str">
        <f ca="1">IF(PaymentSchedule[[#This Row],[رقم الدفعة]]&lt;&gt;"",الدفعة_المجدولة,"")</f>
        <v/>
      </c>
      <c r="F2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 s="2" t="str">
        <f ca="1">IF(PaymentSchedule[[#This Row],[رقم الدفعة]]&lt;&gt;"",PaymentSchedule[[#This Row],[إجمالي الدفعات]]-PaymentSchedule[[#This Row],[الفائدة]],"")</f>
        <v/>
      </c>
      <c r="I27" s="2" t="str">
        <f ca="1">IF(PaymentSchedule[[#This Row],[رقم الدفعة]]&lt;&gt;"",PaymentSchedule[[#This Row],[الرصيد الأوليّ]]*(InterestRate/PaymentsPerYear),"")</f>
        <v/>
      </c>
      <c r="J2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 s="2" t="str">
        <f ca="1">IF(PaymentSchedule[[#This Row],[رقم الدفعة]]&lt;&gt;"",SUM(INDEX(PaymentSchedule[الفائدة],1,1):PaymentSchedule[[#This Row],[الفائدة]]),"")</f>
        <v/>
      </c>
    </row>
    <row r="28" spans="1:11" x14ac:dyDescent="0.2">
      <c r="A28" s="13"/>
      <c r="B28" s="1" t="str">
        <f ca="1">IF(LoanIsGood,IF(ROW()-ROW(PaymentSchedule[[#Headers],[رقم الدفعة]])&gt;عدد_الدفعات_المجدولة,"",ROW()-ROW(PaymentSchedule[[#Headers],[رقم الدفعة]])),"")</f>
        <v/>
      </c>
      <c r="C28" s="4" t="str">
        <f ca="1">IF(PaymentSchedule[[#This Row],[رقم الدفعة]]&lt;&gt;"",EOMONTH(LoanStartDate,ROW(PaymentSchedule[[#This Row],[رقم الدفعة]])-ROW(PaymentSchedule[[#Headers],[رقم الدفعة]])-2)+DAY(LoanStartDate),"")</f>
        <v/>
      </c>
      <c r="D28" s="2" t="str">
        <f ca="1">IF(PaymentSchedule[[#This Row],[رقم الدفعة]]&lt;&gt;"",IF(ROW()-ROW(PaymentSchedule[[#Headers],[الرصيد الأوليّ]])=1,مبلغ_القرض,INDEX(PaymentSchedule[الرصيد الختامي],ROW()-ROW(PaymentSchedule[[#Headers],[الرصيد الأوليّ]])-1)),"")</f>
        <v/>
      </c>
      <c r="E28" s="2" t="str">
        <f ca="1">IF(PaymentSchedule[[#This Row],[رقم الدفعة]]&lt;&gt;"",الدفعة_المجدولة,"")</f>
        <v/>
      </c>
      <c r="F2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 s="2" t="str">
        <f ca="1">IF(PaymentSchedule[[#This Row],[رقم الدفعة]]&lt;&gt;"",PaymentSchedule[[#This Row],[إجمالي الدفعات]]-PaymentSchedule[[#This Row],[الفائدة]],"")</f>
        <v/>
      </c>
      <c r="I28" s="2" t="str">
        <f ca="1">IF(PaymentSchedule[[#This Row],[رقم الدفعة]]&lt;&gt;"",PaymentSchedule[[#This Row],[الرصيد الأوليّ]]*(InterestRate/PaymentsPerYear),"")</f>
        <v/>
      </c>
      <c r="J2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 s="2" t="str">
        <f ca="1">IF(PaymentSchedule[[#This Row],[رقم الدفعة]]&lt;&gt;"",SUM(INDEX(PaymentSchedule[الفائدة],1,1):PaymentSchedule[[#This Row],[الفائدة]]),"")</f>
        <v/>
      </c>
    </row>
    <row r="29" spans="1:11" x14ac:dyDescent="0.2">
      <c r="A29" s="13"/>
      <c r="B29" s="1" t="str">
        <f ca="1">IF(LoanIsGood,IF(ROW()-ROW(PaymentSchedule[[#Headers],[رقم الدفعة]])&gt;عدد_الدفعات_المجدولة,"",ROW()-ROW(PaymentSchedule[[#Headers],[رقم الدفعة]])),"")</f>
        <v/>
      </c>
      <c r="C29" s="4" t="str">
        <f ca="1">IF(PaymentSchedule[[#This Row],[رقم الدفعة]]&lt;&gt;"",EOMONTH(LoanStartDate,ROW(PaymentSchedule[[#This Row],[رقم الدفعة]])-ROW(PaymentSchedule[[#Headers],[رقم الدفعة]])-2)+DAY(LoanStartDate),"")</f>
        <v/>
      </c>
      <c r="D29" s="2" t="str">
        <f ca="1">IF(PaymentSchedule[[#This Row],[رقم الدفعة]]&lt;&gt;"",IF(ROW()-ROW(PaymentSchedule[[#Headers],[الرصيد الأوليّ]])=1,مبلغ_القرض,INDEX(PaymentSchedule[الرصيد الختامي],ROW()-ROW(PaymentSchedule[[#Headers],[الرصيد الأوليّ]])-1)),"")</f>
        <v/>
      </c>
      <c r="E29" s="2" t="str">
        <f ca="1">IF(PaymentSchedule[[#This Row],[رقم الدفعة]]&lt;&gt;"",الدفعة_المجدولة,"")</f>
        <v/>
      </c>
      <c r="F2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 s="2" t="str">
        <f ca="1">IF(PaymentSchedule[[#This Row],[رقم الدفعة]]&lt;&gt;"",PaymentSchedule[[#This Row],[إجمالي الدفعات]]-PaymentSchedule[[#This Row],[الفائدة]],"")</f>
        <v/>
      </c>
      <c r="I29" s="2" t="str">
        <f ca="1">IF(PaymentSchedule[[#This Row],[رقم الدفعة]]&lt;&gt;"",PaymentSchedule[[#This Row],[الرصيد الأوليّ]]*(InterestRate/PaymentsPerYear),"")</f>
        <v/>
      </c>
      <c r="J2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 s="2" t="str">
        <f ca="1">IF(PaymentSchedule[[#This Row],[رقم الدفعة]]&lt;&gt;"",SUM(INDEX(PaymentSchedule[الفائدة],1,1):PaymentSchedule[[#This Row],[الفائدة]]),"")</f>
        <v/>
      </c>
    </row>
    <row r="30" spans="1:11" x14ac:dyDescent="0.2">
      <c r="A30" s="13"/>
      <c r="B30" s="1" t="str">
        <f ca="1">IF(LoanIsGood,IF(ROW()-ROW(PaymentSchedule[[#Headers],[رقم الدفعة]])&gt;عدد_الدفعات_المجدولة,"",ROW()-ROW(PaymentSchedule[[#Headers],[رقم الدفعة]])),"")</f>
        <v/>
      </c>
      <c r="C30" s="4" t="str">
        <f ca="1">IF(PaymentSchedule[[#This Row],[رقم الدفعة]]&lt;&gt;"",EOMONTH(LoanStartDate,ROW(PaymentSchedule[[#This Row],[رقم الدفعة]])-ROW(PaymentSchedule[[#Headers],[رقم الدفعة]])-2)+DAY(LoanStartDate),"")</f>
        <v/>
      </c>
      <c r="D30" s="2" t="str">
        <f ca="1">IF(PaymentSchedule[[#This Row],[رقم الدفعة]]&lt;&gt;"",IF(ROW()-ROW(PaymentSchedule[[#Headers],[الرصيد الأوليّ]])=1,مبلغ_القرض,INDEX(PaymentSchedule[الرصيد الختامي],ROW()-ROW(PaymentSchedule[[#Headers],[الرصيد الأوليّ]])-1)),"")</f>
        <v/>
      </c>
      <c r="E30" s="2" t="str">
        <f ca="1">IF(PaymentSchedule[[#This Row],[رقم الدفعة]]&lt;&gt;"",الدفعة_المجدولة,"")</f>
        <v/>
      </c>
      <c r="F3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 s="2" t="str">
        <f ca="1">IF(PaymentSchedule[[#This Row],[رقم الدفعة]]&lt;&gt;"",PaymentSchedule[[#This Row],[إجمالي الدفعات]]-PaymentSchedule[[#This Row],[الفائدة]],"")</f>
        <v/>
      </c>
      <c r="I30" s="2" t="str">
        <f ca="1">IF(PaymentSchedule[[#This Row],[رقم الدفعة]]&lt;&gt;"",PaymentSchedule[[#This Row],[الرصيد الأوليّ]]*(InterestRate/PaymentsPerYear),"")</f>
        <v/>
      </c>
      <c r="J3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 s="2" t="str">
        <f ca="1">IF(PaymentSchedule[[#This Row],[رقم الدفعة]]&lt;&gt;"",SUM(INDEX(PaymentSchedule[الفائدة],1,1):PaymentSchedule[[#This Row],[الفائدة]]),"")</f>
        <v/>
      </c>
    </row>
    <row r="31" spans="1:11" x14ac:dyDescent="0.2">
      <c r="A31" s="13"/>
      <c r="B31" s="1" t="str">
        <f ca="1">IF(LoanIsGood,IF(ROW()-ROW(PaymentSchedule[[#Headers],[رقم الدفعة]])&gt;عدد_الدفعات_المجدولة,"",ROW()-ROW(PaymentSchedule[[#Headers],[رقم الدفعة]])),"")</f>
        <v/>
      </c>
      <c r="C31" s="4" t="str">
        <f ca="1">IF(PaymentSchedule[[#This Row],[رقم الدفعة]]&lt;&gt;"",EOMONTH(LoanStartDate,ROW(PaymentSchedule[[#This Row],[رقم الدفعة]])-ROW(PaymentSchedule[[#Headers],[رقم الدفعة]])-2)+DAY(LoanStartDate),"")</f>
        <v/>
      </c>
      <c r="D31" s="2" t="str">
        <f ca="1">IF(PaymentSchedule[[#This Row],[رقم الدفعة]]&lt;&gt;"",IF(ROW()-ROW(PaymentSchedule[[#Headers],[الرصيد الأوليّ]])=1,مبلغ_القرض,INDEX(PaymentSchedule[الرصيد الختامي],ROW()-ROW(PaymentSchedule[[#Headers],[الرصيد الأوليّ]])-1)),"")</f>
        <v/>
      </c>
      <c r="E31" s="2" t="str">
        <f ca="1">IF(PaymentSchedule[[#This Row],[رقم الدفعة]]&lt;&gt;"",الدفعة_المجدولة,"")</f>
        <v/>
      </c>
      <c r="F3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 s="2" t="str">
        <f ca="1">IF(PaymentSchedule[[#This Row],[رقم الدفعة]]&lt;&gt;"",PaymentSchedule[[#This Row],[إجمالي الدفعات]]-PaymentSchedule[[#This Row],[الفائدة]],"")</f>
        <v/>
      </c>
      <c r="I31" s="2" t="str">
        <f ca="1">IF(PaymentSchedule[[#This Row],[رقم الدفعة]]&lt;&gt;"",PaymentSchedule[[#This Row],[الرصيد الأوليّ]]*(InterestRate/PaymentsPerYear),"")</f>
        <v/>
      </c>
      <c r="J3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 s="2" t="str">
        <f ca="1">IF(PaymentSchedule[[#This Row],[رقم الدفعة]]&lt;&gt;"",SUM(INDEX(PaymentSchedule[الفائدة],1,1):PaymentSchedule[[#This Row],[الفائدة]]),"")</f>
        <v/>
      </c>
    </row>
    <row r="32" spans="1:11" x14ac:dyDescent="0.2">
      <c r="A32" s="13"/>
      <c r="B32" s="1" t="str">
        <f ca="1">IF(LoanIsGood,IF(ROW()-ROW(PaymentSchedule[[#Headers],[رقم الدفعة]])&gt;عدد_الدفعات_المجدولة,"",ROW()-ROW(PaymentSchedule[[#Headers],[رقم الدفعة]])),"")</f>
        <v/>
      </c>
      <c r="C32" s="4" t="str">
        <f ca="1">IF(PaymentSchedule[[#This Row],[رقم الدفعة]]&lt;&gt;"",EOMONTH(LoanStartDate,ROW(PaymentSchedule[[#This Row],[رقم الدفعة]])-ROW(PaymentSchedule[[#Headers],[رقم الدفعة]])-2)+DAY(LoanStartDate),"")</f>
        <v/>
      </c>
      <c r="D32" s="2" t="str">
        <f ca="1">IF(PaymentSchedule[[#This Row],[رقم الدفعة]]&lt;&gt;"",IF(ROW()-ROW(PaymentSchedule[[#Headers],[الرصيد الأوليّ]])=1,مبلغ_القرض,INDEX(PaymentSchedule[الرصيد الختامي],ROW()-ROW(PaymentSchedule[[#Headers],[الرصيد الأوليّ]])-1)),"")</f>
        <v/>
      </c>
      <c r="E32" s="2" t="str">
        <f ca="1">IF(PaymentSchedule[[#This Row],[رقم الدفعة]]&lt;&gt;"",الدفعة_المجدولة,"")</f>
        <v/>
      </c>
      <c r="F3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 s="2" t="str">
        <f ca="1">IF(PaymentSchedule[[#This Row],[رقم الدفعة]]&lt;&gt;"",PaymentSchedule[[#This Row],[إجمالي الدفعات]]-PaymentSchedule[[#This Row],[الفائدة]],"")</f>
        <v/>
      </c>
      <c r="I32" s="2" t="str">
        <f ca="1">IF(PaymentSchedule[[#This Row],[رقم الدفعة]]&lt;&gt;"",PaymentSchedule[[#This Row],[الرصيد الأوليّ]]*(InterestRate/PaymentsPerYear),"")</f>
        <v/>
      </c>
      <c r="J3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 s="2" t="str">
        <f ca="1">IF(PaymentSchedule[[#This Row],[رقم الدفعة]]&lt;&gt;"",SUM(INDEX(PaymentSchedule[الفائدة],1,1):PaymentSchedule[[#This Row],[الفائدة]]),"")</f>
        <v/>
      </c>
    </row>
    <row r="33" spans="1:11" x14ac:dyDescent="0.2">
      <c r="A33" s="13"/>
      <c r="B33" s="1" t="str">
        <f ca="1">IF(LoanIsGood,IF(ROW()-ROW(PaymentSchedule[[#Headers],[رقم الدفعة]])&gt;عدد_الدفعات_المجدولة,"",ROW()-ROW(PaymentSchedule[[#Headers],[رقم الدفعة]])),"")</f>
        <v/>
      </c>
      <c r="C33" s="4" t="str">
        <f ca="1">IF(PaymentSchedule[[#This Row],[رقم الدفعة]]&lt;&gt;"",EOMONTH(LoanStartDate,ROW(PaymentSchedule[[#This Row],[رقم الدفعة]])-ROW(PaymentSchedule[[#Headers],[رقم الدفعة]])-2)+DAY(LoanStartDate),"")</f>
        <v/>
      </c>
      <c r="D33" s="2" t="str">
        <f ca="1">IF(PaymentSchedule[[#This Row],[رقم الدفعة]]&lt;&gt;"",IF(ROW()-ROW(PaymentSchedule[[#Headers],[الرصيد الأوليّ]])=1,مبلغ_القرض,INDEX(PaymentSchedule[الرصيد الختامي],ROW()-ROW(PaymentSchedule[[#Headers],[الرصيد الأوليّ]])-1)),"")</f>
        <v/>
      </c>
      <c r="E33" s="2" t="str">
        <f ca="1">IF(PaymentSchedule[[#This Row],[رقم الدفعة]]&lt;&gt;"",الدفعة_المجدولة,"")</f>
        <v/>
      </c>
      <c r="F3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 s="2" t="str">
        <f ca="1">IF(PaymentSchedule[[#This Row],[رقم الدفعة]]&lt;&gt;"",PaymentSchedule[[#This Row],[إجمالي الدفعات]]-PaymentSchedule[[#This Row],[الفائدة]],"")</f>
        <v/>
      </c>
      <c r="I33" s="2" t="str">
        <f ca="1">IF(PaymentSchedule[[#This Row],[رقم الدفعة]]&lt;&gt;"",PaymentSchedule[[#This Row],[الرصيد الأوليّ]]*(InterestRate/PaymentsPerYear),"")</f>
        <v/>
      </c>
      <c r="J3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 s="2" t="str">
        <f ca="1">IF(PaymentSchedule[[#This Row],[رقم الدفعة]]&lt;&gt;"",SUM(INDEX(PaymentSchedule[الفائدة],1,1):PaymentSchedule[[#This Row],[الفائدة]]),"")</f>
        <v/>
      </c>
    </row>
    <row r="34" spans="1:11" x14ac:dyDescent="0.2">
      <c r="A34" s="13"/>
      <c r="B34" s="1" t="str">
        <f ca="1">IF(LoanIsGood,IF(ROW()-ROW(PaymentSchedule[[#Headers],[رقم الدفعة]])&gt;عدد_الدفعات_المجدولة,"",ROW()-ROW(PaymentSchedule[[#Headers],[رقم الدفعة]])),"")</f>
        <v/>
      </c>
      <c r="C34" s="4" t="str">
        <f ca="1">IF(PaymentSchedule[[#This Row],[رقم الدفعة]]&lt;&gt;"",EOMONTH(LoanStartDate,ROW(PaymentSchedule[[#This Row],[رقم الدفعة]])-ROW(PaymentSchedule[[#Headers],[رقم الدفعة]])-2)+DAY(LoanStartDate),"")</f>
        <v/>
      </c>
      <c r="D34" s="2" t="str">
        <f ca="1">IF(PaymentSchedule[[#This Row],[رقم الدفعة]]&lt;&gt;"",IF(ROW()-ROW(PaymentSchedule[[#Headers],[الرصيد الأوليّ]])=1,مبلغ_القرض,INDEX(PaymentSchedule[الرصيد الختامي],ROW()-ROW(PaymentSchedule[[#Headers],[الرصيد الأوليّ]])-1)),"")</f>
        <v/>
      </c>
      <c r="E34" s="2" t="str">
        <f ca="1">IF(PaymentSchedule[[#This Row],[رقم الدفعة]]&lt;&gt;"",الدفعة_المجدولة,"")</f>
        <v/>
      </c>
      <c r="F3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 s="2" t="str">
        <f ca="1">IF(PaymentSchedule[[#This Row],[رقم الدفعة]]&lt;&gt;"",PaymentSchedule[[#This Row],[إجمالي الدفعات]]-PaymentSchedule[[#This Row],[الفائدة]],"")</f>
        <v/>
      </c>
      <c r="I34" s="2" t="str">
        <f ca="1">IF(PaymentSchedule[[#This Row],[رقم الدفعة]]&lt;&gt;"",PaymentSchedule[[#This Row],[الرصيد الأوليّ]]*(InterestRate/PaymentsPerYear),"")</f>
        <v/>
      </c>
      <c r="J3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 s="2" t="str">
        <f ca="1">IF(PaymentSchedule[[#This Row],[رقم الدفعة]]&lt;&gt;"",SUM(INDEX(PaymentSchedule[الفائدة],1,1):PaymentSchedule[[#This Row],[الفائدة]]),"")</f>
        <v/>
      </c>
    </row>
    <row r="35" spans="1:11" x14ac:dyDescent="0.2">
      <c r="A35" s="13"/>
      <c r="B35" s="1" t="str">
        <f ca="1">IF(LoanIsGood,IF(ROW()-ROW(PaymentSchedule[[#Headers],[رقم الدفعة]])&gt;عدد_الدفعات_المجدولة,"",ROW()-ROW(PaymentSchedule[[#Headers],[رقم الدفعة]])),"")</f>
        <v/>
      </c>
      <c r="C35" s="4" t="str">
        <f ca="1">IF(PaymentSchedule[[#This Row],[رقم الدفعة]]&lt;&gt;"",EOMONTH(LoanStartDate,ROW(PaymentSchedule[[#This Row],[رقم الدفعة]])-ROW(PaymentSchedule[[#Headers],[رقم الدفعة]])-2)+DAY(LoanStartDate),"")</f>
        <v/>
      </c>
      <c r="D35" s="2" t="str">
        <f ca="1">IF(PaymentSchedule[[#This Row],[رقم الدفعة]]&lt;&gt;"",IF(ROW()-ROW(PaymentSchedule[[#Headers],[الرصيد الأوليّ]])=1,مبلغ_القرض,INDEX(PaymentSchedule[الرصيد الختامي],ROW()-ROW(PaymentSchedule[[#Headers],[الرصيد الأوليّ]])-1)),"")</f>
        <v/>
      </c>
      <c r="E35" s="2" t="str">
        <f ca="1">IF(PaymentSchedule[[#This Row],[رقم الدفعة]]&lt;&gt;"",الدفعة_المجدولة,"")</f>
        <v/>
      </c>
      <c r="F3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 s="2" t="str">
        <f ca="1">IF(PaymentSchedule[[#This Row],[رقم الدفعة]]&lt;&gt;"",PaymentSchedule[[#This Row],[إجمالي الدفعات]]-PaymentSchedule[[#This Row],[الفائدة]],"")</f>
        <v/>
      </c>
      <c r="I35" s="2" t="str">
        <f ca="1">IF(PaymentSchedule[[#This Row],[رقم الدفعة]]&lt;&gt;"",PaymentSchedule[[#This Row],[الرصيد الأوليّ]]*(InterestRate/PaymentsPerYear),"")</f>
        <v/>
      </c>
      <c r="J3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 s="2" t="str">
        <f ca="1">IF(PaymentSchedule[[#This Row],[رقم الدفعة]]&lt;&gt;"",SUM(INDEX(PaymentSchedule[الفائدة],1,1):PaymentSchedule[[#This Row],[الفائدة]]),"")</f>
        <v/>
      </c>
    </row>
    <row r="36" spans="1:11" x14ac:dyDescent="0.2">
      <c r="A36" s="13"/>
      <c r="B36" s="1" t="str">
        <f ca="1">IF(LoanIsGood,IF(ROW()-ROW(PaymentSchedule[[#Headers],[رقم الدفعة]])&gt;عدد_الدفعات_المجدولة,"",ROW()-ROW(PaymentSchedule[[#Headers],[رقم الدفعة]])),"")</f>
        <v/>
      </c>
      <c r="C36" s="4" t="str">
        <f ca="1">IF(PaymentSchedule[[#This Row],[رقم الدفعة]]&lt;&gt;"",EOMONTH(LoanStartDate,ROW(PaymentSchedule[[#This Row],[رقم الدفعة]])-ROW(PaymentSchedule[[#Headers],[رقم الدفعة]])-2)+DAY(LoanStartDate),"")</f>
        <v/>
      </c>
      <c r="D36" s="2" t="str">
        <f ca="1">IF(PaymentSchedule[[#This Row],[رقم الدفعة]]&lt;&gt;"",IF(ROW()-ROW(PaymentSchedule[[#Headers],[الرصيد الأوليّ]])=1,مبلغ_القرض,INDEX(PaymentSchedule[الرصيد الختامي],ROW()-ROW(PaymentSchedule[[#Headers],[الرصيد الأوليّ]])-1)),"")</f>
        <v/>
      </c>
      <c r="E36" s="2" t="str">
        <f ca="1">IF(PaymentSchedule[[#This Row],[رقم الدفعة]]&lt;&gt;"",الدفعة_المجدولة,"")</f>
        <v/>
      </c>
      <c r="F3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 s="2" t="str">
        <f ca="1">IF(PaymentSchedule[[#This Row],[رقم الدفعة]]&lt;&gt;"",PaymentSchedule[[#This Row],[إجمالي الدفعات]]-PaymentSchedule[[#This Row],[الفائدة]],"")</f>
        <v/>
      </c>
      <c r="I36" s="2" t="str">
        <f ca="1">IF(PaymentSchedule[[#This Row],[رقم الدفعة]]&lt;&gt;"",PaymentSchedule[[#This Row],[الرصيد الأوليّ]]*(InterestRate/PaymentsPerYear),"")</f>
        <v/>
      </c>
      <c r="J3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 s="2" t="str">
        <f ca="1">IF(PaymentSchedule[[#This Row],[رقم الدفعة]]&lt;&gt;"",SUM(INDEX(PaymentSchedule[الفائدة],1,1):PaymentSchedule[[#This Row],[الفائدة]]),"")</f>
        <v/>
      </c>
    </row>
    <row r="37" spans="1:11" x14ac:dyDescent="0.2">
      <c r="A37" s="13"/>
      <c r="B37" s="1" t="str">
        <f ca="1">IF(LoanIsGood,IF(ROW()-ROW(PaymentSchedule[[#Headers],[رقم الدفعة]])&gt;عدد_الدفعات_المجدولة,"",ROW()-ROW(PaymentSchedule[[#Headers],[رقم الدفعة]])),"")</f>
        <v/>
      </c>
      <c r="C37" s="4" t="str">
        <f ca="1">IF(PaymentSchedule[[#This Row],[رقم الدفعة]]&lt;&gt;"",EOMONTH(LoanStartDate,ROW(PaymentSchedule[[#This Row],[رقم الدفعة]])-ROW(PaymentSchedule[[#Headers],[رقم الدفعة]])-2)+DAY(LoanStartDate),"")</f>
        <v/>
      </c>
      <c r="D37" s="2" t="str">
        <f ca="1">IF(PaymentSchedule[[#This Row],[رقم الدفعة]]&lt;&gt;"",IF(ROW()-ROW(PaymentSchedule[[#Headers],[الرصيد الأوليّ]])=1,مبلغ_القرض,INDEX(PaymentSchedule[الرصيد الختامي],ROW()-ROW(PaymentSchedule[[#Headers],[الرصيد الأوليّ]])-1)),"")</f>
        <v/>
      </c>
      <c r="E37" s="2" t="str">
        <f ca="1">IF(PaymentSchedule[[#This Row],[رقم الدفعة]]&lt;&gt;"",الدفعة_المجدولة,"")</f>
        <v/>
      </c>
      <c r="F3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7" s="2" t="str">
        <f ca="1">IF(PaymentSchedule[[#This Row],[رقم الدفعة]]&lt;&gt;"",PaymentSchedule[[#This Row],[إجمالي الدفعات]]-PaymentSchedule[[#This Row],[الفائدة]],"")</f>
        <v/>
      </c>
      <c r="I37" s="2" t="str">
        <f ca="1">IF(PaymentSchedule[[#This Row],[رقم الدفعة]]&lt;&gt;"",PaymentSchedule[[#This Row],[الرصيد الأوليّ]]*(InterestRate/PaymentsPerYear),"")</f>
        <v/>
      </c>
      <c r="J3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7" s="2" t="str">
        <f ca="1">IF(PaymentSchedule[[#This Row],[رقم الدفعة]]&lt;&gt;"",SUM(INDEX(PaymentSchedule[الفائدة],1,1):PaymentSchedule[[#This Row],[الفائدة]]),"")</f>
        <v/>
      </c>
    </row>
    <row r="38" spans="1:11" x14ac:dyDescent="0.2">
      <c r="A38" s="13"/>
      <c r="B38" s="1" t="str">
        <f ca="1">IF(LoanIsGood,IF(ROW()-ROW(PaymentSchedule[[#Headers],[رقم الدفعة]])&gt;عدد_الدفعات_المجدولة,"",ROW()-ROW(PaymentSchedule[[#Headers],[رقم الدفعة]])),"")</f>
        <v/>
      </c>
      <c r="C38" s="4" t="str">
        <f ca="1">IF(PaymentSchedule[[#This Row],[رقم الدفعة]]&lt;&gt;"",EOMONTH(LoanStartDate,ROW(PaymentSchedule[[#This Row],[رقم الدفعة]])-ROW(PaymentSchedule[[#Headers],[رقم الدفعة]])-2)+DAY(LoanStartDate),"")</f>
        <v/>
      </c>
      <c r="D38" s="2" t="str">
        <f ca="1">IF(PaymentSchedule[[#This Row],[رقم الدفعة]]&lt;&gt;"",IF(ROW()-ROW(PaymentSchedule[[#Headers],[الرصيد الأوليّ]])=1,مبلغ_القرض,INDEX(PaymentSchedule[الرصيد الختامي],ROW()-ROW(PaymentSchedule[[#Headers],[الرصيد الأوليّ]])-1)),"")</f>
        <v/>
      </c>
      <c r="E38" s="2" t="str">
        <f ca="1">IF(PaymentSchedule[[#This Row],[رقم الدفعة]]&lt;&gt;"",الدفعة_المجدولة,"")</f>
        <v/>
      </c>
      <c r="F3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8" s="2" t="str">
        <f ca="1">IF(PaymentSchedule[[#This Row],[رقم الدفعة]]&lt;&gt;"",PaymentSchedule[[#This Row],[إجمالي الدفعات]]-PaymentSchedule[[#This Row],[الفائدة]],"")</f>
        <v/>
      </c>
      <c r="I38" s="2" t="str">
        <f ca="1">IF(PaymentSchedule[[#This Row],[رقم الدفعة]]&lt;&gt;"",PaymentSchedule[[#This Row],[الرصيد الأوليّ]]*(InterestRate/PaymentsPerYear),"")</f>
        <v/>
      </c>
      <c r="J3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8" s="2" t="str">
        <f ca="1">IF(PaymentSchedule[[#This Row],[رقم الدفعة]]&lt;&gt;"",SUM(INDEX(PaymentSchedule[الفائدة],1,1):PaymentSchedule[[#This Row],[الفائدة]]),"")</f>
        <v/>
      </c>
    </row>
    <row r="39" spans="1:11" x14ac:dyDescent="0.2">
      <c r="A39" s="13"/>
      <c r="B39" s="1" t="str">
        <f ca="1">IF(LoanIsGood,IF(ROW()-ROW(PaymentSchedule[[#Headers],[رقم الدفعة]])&gt;عدد_الدفعات_المجدولة,"",ROW()-ROW(PaymentSchedule[[#Headers],[رقم الدفعة]])),"")</f>
        <v/>
      </c>
      <c r="C39" s="4" t="str">
        <f ca="1">IF(PaymentSchedule[[#This Row],[رقم الدفعة]]&lt;&gt;"",EOMONTH(LoanStartDate,ROW(PaymentSchedule[[#This Row],[رقم الدفعة]])-ROW(PaymentSchedule[[#Headers],[رقم الدفعة]])-2)+DAY(LoanStartDate),"")</f>
        <v/>
      </c>
      <c r="D39" s="2" t="str">
        <f ca="1">IF(PaymentSchedule[[#This Row],[رقم الدفعة]]&lt;&gt;"",IF(ROW()-ROW(PaymentSchedule[[#Headers],[الرصيد الأوليّ]])=1,مبلغ_القرض,INDEX(PaymentSchedule[الرصيد الختامي],ROW()-ROW(PaymentSchedule[[#Headers],[الرصيد الأوليّ]])-1)),"")</f>
        <v/>
      </c>
      <c r="E39" s="2" t="str">
        <f ca="1">IF(PaymentSchedule[[#This Row],[رقم الدفعة]]&lt;&gt;"",الدفعة_المجدولة,"")</f>
        <v/>
      </c>
      <c r="F3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9" s="2" t="str">
        <f ca="1">IF(PaymentSchedule[[#This Row],[رقم الدفعة]]&lt;&gt;"",PaymentSchedule[[#This Row],[إجمالي الدفعات]]-PaymentSchedule[[#This Row],[الفائدة]],"")</f>
        <v/>
      </c>
      <c r="I39" s="2" t="str">
        <f ca="1">IF(PaymentSchedule[[#This Row],[رقم الدفعة]]&lt;&gt;"",PaymentSchedule[[#This Row],[الرصيد الأوليّ]]*(InterestRate/PaymentsPerYear),"")</f>
        <v/>
      </c>
      <c r="J3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9" s="2" t="str">
        <f ca="1">IF(PaymentSchedule[[#This Row],[رقم الدفعة]]&lt;&gt;"",SUM(INDEX(PaymentSchedule[الفائدة],1,1):PaymentSchedule[[#This Row],[الفائدة]]),"")</f>
        <v/>
      </c>
    </row>
    <row r="40" spans="1:11" x14ac:dyDescent="0.2">
      <c r="A40" s="13"/>
      <c r="B40" s="1" t="str">
        <f ca="1">IF(LoanIsGood,IF(ROW()-ROW(PaymentSchedule[[#Headers],[رقم الدفعة]])&gt;عدد_الدفعات_المجدولة,"",ROW()-ROW(PaymentSchedule[[#Headers],[رقم الدفعة]])),"")</f>
        <v/>
      </c>
      <c r="C40" s="4" t="str">
        <f ca="1">IF(PaymentSchedule[[#This Row],[رقم الدفعة]]&lt;&gt;"",EOMONTH(LoanStartDate,ROW(PaymentSchedule[[#This Row],[رقم الدفعة]])-ROW(PaymentSchedule[[#Headers],[رقم الدفعة]])-2)+DAY(LoanStartDate),"")</f>
        <v/>
      </c>
      <c r="D40" s="2" t="str">
        <f ca="1">IF(PaymentSchedule[[#This Row],[رقم الدفعة]]&lt;&gt;"",IF(ROW()-ROW(PaymentSchedule[[#Headers],[الرصيد الأوليّ]])=1,مبلغ_القرض,INDEX(PaymentSchedule[الرصيد الختامي],ROW()-ROW(PaymentSchedule[[#Headers],[الرصيد الأوليّ]])-1)),"")</f>
        <v/>
      </c>
      <c r="E40" s="2" t="str">
        <f ca="1">IF(PaymentSchedule[[#This Row],[رقم الدفعة]]&lt;&gt;"",الدفعة_المجدولة,"")</f>
        <v/>
      </c>
      <c r="F4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0" s="2" t="str">
        <f ca="1">IF(PaymentSchedule[[#This Row],[رقم الدفعة]]&lt;&gt;"",PaymentSchedule[[#This Row],[إجمالي الدفعات]]-PaymentSchedule[[#This Row],[الفائدة]],"")</f>
        <v/>
      </c>
      <c r="I40" s="2" t="str">
        <f ca="1">IF(PaymentSchedule[[#This Row],[رقم الدفعة]]&lt;&gt;"",PaymentSchedule[[#This Row],[الرصيد الأوليّ]]*(InterestRate/PaymentsPerYear),"")</f>
        <v/>
      </c>
      <c r="J4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0" s="2" t="str">
        <f ca="1">IF(PaymentSchedule[[#This Row],[رقم الدفعة]]&lt;&gt;"",SUM(INDEX(PaymentSchedule[الفائدة],1,1):PaymentSchedule[[#This Row],[الفائدة]]),"")</f>
        <v/>
      </c>
    </row>
    <row r="41" spans="1:11" x14ac:dyDescent="0.2">
      <c r="A41" s="13"/>
      <c r="B41" s="1" t="str">
        <f ca="1">IF(LoanIsGood,IF(ROW()-ROW(PaymentSchedule[[#Headers],[رقم الدفعة]])&gt;عدد_الدفعات_المجدولة,"",ROW()-ROW(PaymentSchedule[[#Headers],[رقم الدفعة]])),"")</f>
        <v/>
      </c>
      <c r="C41" s="4" t="str">
        <f ca="1">IF(PaymentSchedule[[#This Row],[رقم الدفعة]]&lt;&gt;"",EOMONTH(LoanStartDate,ROW(PaymentSchedule[[#This Row],[رقم الدفعة]])-ROW(PaymentSchedule[[#Headers],[رقم الدفعة]])-2)+DAY(LoanStartDate),"")</f>
        <v/>
      </c>
      <c r="D41" s="2" t="str">
        <f ca="1">IF(PaymentSchedule[[#This Row],[رقم الدفعة]]&lt;&gt;"",IF(ROW()-ROW(PaymentSchedule[[#Headers],[الرصيد الأوليّ]])=1,مبلغ_القرض,INDEX(PaymentSchedule[الرصيد الختامي],ROW()-ROW(PaymentSchedule[[#Headers],[الرصيد الأوليّ]])-1)),"")</f>
        <v/>
      </c>
      <c r="E41" s="2" t="str">
        <f ca="1">IF(PaymentSchedule[[#This Row],[رقم الدفعة]]&lt;&gt;"",الدفعة_المجدولة,"")</f>
        <v/>
      </c>
      <c r="F4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1" s="2" t="str">
        <f ca="1">IF(PaymentSchedule[[#This Row],[رقم الدفعة]]&lt;&gt;"",PaymentSchedule[[#This Row],[إجمالي الدفعات]]-PaymentSchedule[[#This Row],[الفائدة]],"")</f>
        <v/>
      </c>
      <c r="I41" s="2" t="str">
        <f ca="1">IF(PaymentSchedule[[#This Row],[رقم الدفعة]]&lt;&gt;"",PaymentSchedule[[#This Row],[الرصيد الأوليّ]]*(InterestRate/PaymentsPerYear),"")</f>
        <v/>
      </c>
      <c r="J4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1" s="2" t="str">
        <f ca="1">IF(PaymentSchedule[[#This Row],[رقم الدفعة]]&lt;&gt;"",SUM(INDEX(PaymentSchedule[الفائدة],1,1):PaymentSchedule[[#This Row],[الفائدة]]),"")</f>
        <v/>
      </c>
    </row>
    <row r="42" spans="1:11" x14ac:dyDescent="0.2">
      <c r="A42" s="13"/>
      <c r="B42" s="1" t="str">
        <f ca="1">IF(LoanIsGood,IF(ROW()-ROW(PaymentSchedule[[#Headers],[رقم الدفعة]])&gt;عدد_الدفعات_المجدولة,"",ROW()-ROW(PaymentSchedule[[#Headers],[رقم الدفعة]])),"")</f>
        <v/>
      </c>
      <c r="C42" s="4" t="str">
        <f ca="1">IF(PaymentSchedule[[#This Row],[رقم الدفعة]]&lt;&gt;"",EOMONTH(LoanStartDate,ROW(PaymentSchedule[[#This Row],[رقم الدفعة]])-ROW(PaymentSchedule[[#Headers],[رقم الدفعة]])-2)+DAY(LoanStartDate),"")</f>
        <v/>
      </c>
      <c r="D42" s="2" t="str">
        <f ca="1">IF(PaymentSchedule[[#This Row],[رقم الدفعة]]&lt;&gt;"",IF(ROW()-ROW(PaymentSchedule[[#Headers],[الرصيد الأوليّ]])=1,مبلغ_القرض,INDEX(PaymentSchedule[الرصيد الختامي],ROW()-ROW(PaymentSchedule[[#Headers],[الرصيد الأوليّ]])-1)),"")</f>
        <v/>
      </c>
      <c r="E42" s="2" t="str">
        <f ca="1">IF(PaymentSchedule[[#This Row],[رقم الدفعة]]&lt;&gt;"",الدفعة_المجدولة,"")</f>
        <v/>
      </c>
      <c r="F4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2" s="2" t="str">
        <f ca="1">IF(PaymentSchedule[[#This Row],[رقم الدفعة]]&lt;&gt;"",PaymentSchedule[[#This Row],[إجمالي الدفعات]]-PaymentSchedule[[#This Row],[الفائدة]],"")</f>
        <v/>
      </c>
      <c r="I42" s="2" t="str">
        <f ca="1">IF(PaymentSchedule[[#This Row],[رقم الدفعة]]&lt;&gt;"",PaymentSchedule[[#This Row],[الرصيد الأوليّ]]*(InterestRate/PaymentsPerYear),"")</f>
        <v/>
      </c>
      <c r="J4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2" s="2" t="str">
        <f ca="1">IF(PaymentSchedule[[#This Row],[رقم الدفعة]]&lt;&gt;"",SUM(INDEX(PaymentSchedule[الفائدة],1,1):PaymentSchedule[[#This Row],[الفائدة]]),"")</f>
        <v/>
      </c>
    </row>
    <row r="43" spans="1:11" x14ac:dyDescent="0.2">
      <c r="A43" s="13"/>
      <c r="B43" s="1" t="str">
        <f ca="1">IF(LoanIsGood,IF(ROW()-ROW(PaymentSchedule[[#Headers],[رقم الدفعة]])&gt;عدد_الدفعات_المجدولة,"",ROW()-ROW(PaymentSchedule[[#Headers],[رقم الدفعة]])),"")</f>
        <v/>
      </c>
      <c r="C43" s="4" t="str">
        <f ca="1">IF(PaymentSchedule[[#This Row],[رقم الدفعة]]&lt;&gt;"",EOMONTH(LoanStartDate,ROW(PaymentSchedule[[#This Row],[رقم الدفعة]])-ROW(PaymentSchedule[[#Headers],[رقم الدفعة]])-2)+DAY(LoanStartDate),"")</f>
        <v/>
      </c>
      <c r="D43" s="2" t="str">
        <f ca="1">IF(PaymentSchedule[[#This Row],[رقم الدفعة]]&lt;&gt;"",IF(ROW()-ROW(PaymentSchedule[[#Headers],[الرصيد الأوليّ]])=1,مبلغ_القرض,INDEX(PaymentSchedule[الرصيد الختامي],ROW()-ROW(PaymentSchedule[[#Headers],[الرصيد الأوليّ]])-1)),"")</f>
        <v/>
      </c>
      <c r="E43" s="2" t="str">
        <f ca="1">IF(PaymentSchedule[[#This Row],[رقم الدفعة]]&lt;&gt;"",الدفعة_المجدولة,"")</f>
        <v/>
      </c>
      <c r="F4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3" s="2" t="str">
        <f ca="1">IF(PaymentSchedule[[#This Row],[رقم الدفعة]]&lt;&gt;"",PaymentSchedule[[#This Row],[إجمالي الدفعات]]-PaymentSchedule[[#This Row],[الفائدة]],"")</f>
        <v/>
      </c>
      <c r="I43" s="2" t="str">
        <f ca="1">IF(PaymentSchedule[[#This Row],[رقم الدفعة]]&lt;&gt;"",PaymentSchedule[[#This Row],[الرصيد الأوليّ]]*(InterestRate/PaymentsPerYear),"")</f>
        <v/>
      </c>
      <c r="J4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3" s="2" t="str">
        <f ca="1">IF(PaymentSchedule[[#This Row],[رقم الدفعة]]&lt;&gt;"",SUM(INDEX(PaymentSchedule[الفائدة],1,1):PaymentSchedule[[#This Row],[الفائدة]]),"")</f>
        <v/>
      </c>
    </row>
    <row r="44" spans="1:11" x14ac:dyDescent="0.2">
      <c r="A44" s="13"/>
      <c r="B44" s="1" t="str">
        <f ca="1">IF(LoanIsGood,IF(ROW()-ROW(PaymentSchedule[[#Headers],[رقم الدفعة]])&gt;عدد_الدفعات_المجدولة,"",ROW()-ROW(PaymentSchedule[[#Headers],[رقم الدفعة]])),"")</f>
        <v/>
      </c>
      <c r="C44" s="4" t="str">
        <f ca="1">IF(PaymentSchedule[[#This Row],[رقم الدفعة]]&lt;&gt;"",EOMONTH(LoanStartDate,ROW(PaymentSchedule[[#This Row],[رقم الدفعة]])-ROW(PaymentSchedule[[#Headers],[رقم الدفعة]])-2)+DAY(LoanStartDate),"")</f>
        <v/>
      </c>
      <c r="D44" s="2" t="str">
        <f ca="1">IF(PaymentSchedule[[#This Row],[رقم الدفعة]]&lt;&gt;"",IF(ROW()-ROW(PaymentSchedule[[#Headers],[الرصيد الأوليّ]])=1,مبلغ_القرض,INDEX(PaymentSchedule[الرصيد الختامي],ROW()-ROW(PaymentSchedule[[#Headers],[الرصيد الأوليّ]])-1)),"")</f>
        <v/>
      </c>
      <c r="E44" s="2" t="str">
        <f ca="1">IF(PaymentSchedule[[#This Row],[رقم الدفعة]]&lt;&gt;"",الدفعة_المجدولة,"")</f>
        <v/>
      </c>
      <c r="F4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4" s="2" t="str">
        <f ca="1">IF(PaymentSchedule[[#This Row],[رقم الدفعة]]&lt;&gt;"",PaymentSchedule[[#This Row],[إجمالي الدفعات]]-PaymentSchedule[[#This Row],[الفائدة]],"")</f>
        <v/>
      </c>
      <c r="I44" s="2" t="str">
        <f ca="1">IF(PaymentSchedule[[#This Row],[رقم الدفعة]]&lt;&gt;"",PaymentSchedule[[#This Row],[الرصيد الأوليّ]]*(InterestRate/PaymentsPerYear),"")</f>
        <v/>
      </c>
      <c r="J4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4" s="2" t="str">
        <f ca="1">IF(PaymentSchedule[[#This Row],[رقم الدفعة]]&lt;&gt;"",SUM(INDEX(PaymentSchedule[الفائدة],1,1):PaymentSchedule[[#This Row],[الفائدة]]),"")</f>
        <v/>
      </c>
    </row>
    <row r="45" spans="1:11" x14ac:dyDescent="0.2">
      <c r="A45" s="13"/>
      <c r="B45" s="1" t="str">
        <f ca="1">IF(LoanIsGood,IF(ROW()-ROW(PaymentSchedule[[#Headers],[رقم الدفعة]])&gt;عدد_الدفعات_المجدولة,"",ROW()-ROW(PaymentSchedule[[#Headers],[رقم الدفعة]])),"")</f>
        <v/>
      </c>
      <c r="C45" s="4" t="str">
        <f ca="1">IF(PaymentSchedule[[#This Row],[رقم الدفعة]]&lt;&gt;"",EOMONTH(LoanStartDate,ROW(PaymentSchedule[[#This Row],[رقم الدفعة]])-ROW(PaymentSchedule[[#Headers],[رقم الدفعة]])-2)+DAY(LoanStartDate),"")</f>
        <v/>
      </c>
      <c r="D45" s="2" t="str">
        <f ca="1">IF(PaymentSchedule[[#This Row],[رقم الدفعة]]&lt;&gt;"",IF(ROW()-ROW(PaymentSchedule[[#Headers],[الرصيد الأوليّ]])=1,مبلغ_القرض,INDEX(PaymentSchedule[الرصيد الختامي],ROW()-ROW(PaymentSchedule[[#Headers],[الرصيد الأوليّ]])-1)),"")</f>
        <v/>
      </c>
      <c r="E45" s="2" t="str">
        <f ca="1">IF(PaymentSchedule[[#This Row],[رقم الدفعة]]&lt;&gt;"",الدفعة_المجدولة,"")</f>
        <v/>
      </c>
      <c r="F4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5" s="2" t="str">
        <f ca="1">IF(PaymentSchedule[[#This Row],[رقم الدفعة]]&lt;&gt;"",PaymentSchedule[[#This Row],[إجمالي الدفعات]]-PaymentSchedule[[#This Row],[الفائدة]],"")</f>
        <v/>
      </c>
      <c r="I45" s="2" t="str">
        <f ca="1">IF(PaymentSchedule[[#This Row],[رقم الدفعة]]&lt;&gt;"",PaymentSchedule[[#This Row],[الرصيد الأوليّ]]*(InterestRate/PaymentsPerYear),"")</f>
        <v/>
      </c>
      <c r="J4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5" s="2" t="str">
        <f ca="1">IF(PaymentSchedule[[#This Row],[رقم الدفعة]]&lt;&gt;"",SUM(INDEX(PaymentSchedule[الفائدة],1,1):PaymentSchedule[[#This Row],[الفائدة]]),"")</f>
        <v/>
      </c>
    </row>
    <row r="46" spans="1:11" x14ac:dyDescent="0.2">
      <c r="A46" s="13"/>
      <c r="B46" s="1" t="str">
        <f ca="1">IF(LoanIsGood,IF(ROW()-ROW(PaymentSchedule[[#Headers],[رقم الدفعة]])&gt;عدد_الدفعات_المجدولة,"",ROW()-ROW(PaymentSchedule[[#Headers],[رقم الدفعة]])),"")</f>
        <v/>
      </c>
      <c r="C46" s="4" t="str">
        <f ca="1">IF(PaymentSchedule[[#This Row],[رقم الدفعة]]&lt;&gt;"",EOMONTH(LoanStartDate,ROW(PaymentSchedule[[#This Row],[رقم الدفعة]])-ROW(PaymentSchedule[[#Headers],[رقم الدفعة]])-2)+DAY(LoanStartDate),"")</f>
        <v/>
      </c>
      <c r="D46" s="2" t="str">
        <f ca="1">IF(PaymentSchedule[[#This Row],[رقم الدفعة]]&lt;&gt;"",IF(ROW()-ROW(PaymentSchedule[[#Headers],[الرصيد الأوليّ]])=1,مبلغ_القرض,INDEX(PaymentSchedule[الرصيد الختامي],ROW()-ROW(PaymentSchedule[[#Headers],[الرصيد الأوليّ]])-1)),"")</f>
        <v/>
      </c>
      <c r="E46" s="2" t="str">
        <f ca="1">IF(PaymentSchedule[[#This Row],[رقم الدفعة]]&lt;&gt;"",الدفعة_المجدولة,"")</f>
        <v/>
      </c>
      <c r="F4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6" s="2" t="str">
        <f ca="1">IF(PaymentSchedule[[#This Row],[رقم الدفعة]]&lt;&gt;"",PaymentSchedule[[#This Row],[إجمالي الدفعات]]-PaymentSchedule[[#This Row],[الفائدة]],"")</f>
        <v/>
      </c>
      <c r="I46" s="2" t="str">
        <f ca="1">IF(PaymentSchedule[[#This Row],[رقم الدفعة]]&lt;&gt;"",PaymentSchedule[[#This Row],[الرصيد الأوليّ]]*(InterestRate/PaymentsPerYear),"")</f>
        <v/>
      </c>
      <c r="J4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6" s="2" t="str">
        <f ca="1">IF(PaymentSchedule[[#This Row],[رقم الدفعة]]&lt;&gt;"",SUM(INDEX(PaymentSchedule[الفائدة],1,1):PaymentSchedule[[#This Row],[الفائدة]]),"")</f>
        <v/>
      </c>
    </row>
    <row r="47" spans="1:11" x14ac:dyDescent="0.2">
      <c r="A47" s="13"/>
      <c r="B47" s="1" t="str">
        <f ca="1">IF(LoanIsGood,IF(ROW()-ROW(PaymentSchedule[[#Headers],[رقم الدفعة]])&gt;عدد_الدفعات_المجدولة,"",ROW()-ROW(PaymentSchedule[[#Headers],[رقم الدفعة]])),"")</f>
        <v/>
      </c>
      <c r="C47" s="4" t="str">
        <f ca="1">IF(PaymentSchedule[[#This Row],[رقم الدفعة]]&lt;&gt;"",EOMONTH(LoanStartDate,ROW(PaymentSchedule[[#This Row],[رقم الدفعة]])-ROW(PaymentSchedule[[#Headers],[رقم الدفعة]])-2)+DAY(LoanStartDate),"")</f>
        <v/>
      </c>
      <c r="D47" s="2" t="str">
        <f ca="1">IF(PaymentSchedule[[#This Row],[رقم الدفعة]]&lt;&gt;"",IF(ROW()-ROW(PaymentSchedule[[#Headers],[الرصيد الأوليّ]])=1,مبلغ_القرض,INDEX(PaymentSchedule[الرصيد الختامي],ROW()-ROW(PaymentSchedule[[#Headers],[الرصيد الأوليّ]])-1)),"")</f>
        <v/>
      </c>
      <c r="E47" s="2" t="str">
        <f ca="1">IF(PaymentSchedule[[#This Row],[رقم الدفعة]]&lt;&gt;"",الدفعة_المجدولة,"")</f>
        <v/>
      </c>
      <c r="F4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7" s="2" t="str">
        <f ca="1">IF(PaymentSchedule[[#This Row],[رقم الدفعة]]&lt;&gt;"",PaymentSchedule[[#This Row],[إجمالي الدفعات]]-PaymentSchedule[[#This Row],[الفائدة]],"")</f>
        <v/>
      </c>
      <c r="I47" s="2" t="str">
        <f ca="1">IF(PaymentSchedule[[#This Row],[رقم الدفعة]]&lt;&gt;"",PaymentSchedule[[#This Row],[الرصيد الأوليّ]]*(InterestRate/PaymentsPerYear),"")</f>
        <v/>
      </c>
      <c r="J4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7" s="2" t="str">
        <f ca="1">IF(PaymentSchedule[[#This Row],[رقم الدفعة]]&lt;&gt;"",SUM(INDEX(PaymentSchedule[الفائدة],1,1):PaymentSchedule[[#This Row],[الفائدة]]),"")</f>
        <v/>
      </c>
    </row>
    <row r="48" spans="1:11" x14ac:dyDescent="0.2">
      <c r="A48" s="13"/>
      <c r="B48" s="1" t="str">
        <f ca="1">IF(LoanIsGood,IF(ROW()-ROW(PaymentSchedule[[#Headers],[رقم الدفعة]])&gt;عدد_الدفعات_المجدولة,"",ROW()-ROW(PaymentSchedule[[#Headers],[رقم الدفعة]])),"")</f>
        <v/>
      </c>
      <c r="C48" s="4" t="str">
        <f ca="1">IF(PaymentSchedule[[#This Row],[رقم الدفعة]]&lt;&gt;"",EOMONTH(LoanStartDate,ROW(PaymentSchedule[[#This Row],[رقم الدفعة]])-ROW(PaymentSchedule[[#Headers],[رقم الدفعة]])-2)+DAY(LoanStartDate),"")</f>
        <v/>
      </c>
      <c r="D48" s="2" t="str">
        <f ca="1">IF(PaymentSchedule[[#This Row],[رقم الدفعة]]&lt;&gt;"",IF(ROW()-ROW(PaymentSchedule[[#Headers],[الرصيد الأوليّ]])=1,مبلغ_القرض,INDEX(PaymentSchedule[الرصيد الختامي],ROW()-ROW(PaymentSchedule[[#Headers],[الرصيد الأوليّ]])-1)),"")</f>
        <v/>
      </c>
      <c r="E48" s="2" t="str">
        <f ca="1">IF(PaymentSchedule[[#This Row],[رقم الدفعة]]&lt;&gt;"",الدفعة_المجدولة,"")</f>
        <v/>
      </c>
      <c r="F4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8" s="2" t="str">
        <f ca="1">IF(PaymentSchedule[[#This Row],[رقم الدفعة]]&lt;&gt;"",PaymentSchedule[[#This Row],[إجمالي الدفعات]]-PaymentSchedule[[#This Row],[الفائدة]],"")</f>
        <v/>
      </c>
      <c r="I48" s="2" t="str">
        <f ca="1">IF(PaymentSchedule[[#This Row],[رقم الدفعة]]&lt;&gt;"",PaymentSchedule[[#This Row],[الرصيد الأوليّ]]*(InterestRate/PaymentsPerYear),"")</f>
        <v/>
      </c>
      <c r="J4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8" s="2" t="str">
        <f ca="1">IF(PaymentSchedule[[#This Row],[رقم الدفعة]]&lt;&gt;"",SUM(INDEX(PaymentSchedule[الفائدة],1,1):PaymentSchedule[[#This Row],[الفائدة]]),"")</f>
        <v/>
      </c>
    </row>
    <row r="49" spans="1:11" x14ac:dyDescent="0.2">
      <c r="A49" s="13"/>
      <c r="B49" s="1" t="str">
        <f ca="1">IF(LoanIsGood,IF(ROW()-ROW(PaymentSchedule[[#Headers],[رقم الدفعة]])&gt;عدد_الدفعات_المجدولة,"",ROW()-ROW(PaymentSchedule[[#Headers],[رقم الدفعة]])),"")</f>
        <v/>
      </c>
      <c r="C49" s="4" t="str">
        <f ca="1">IF(PaymentSchedule[[#This Row],[رقم الدفعة]]&lt;&gt;"",EOMONTH(LoanStartDate,ROW(PaymentSchedule[[#This Row],[رقم الدفعة]])-ROW(PaymentSchedule[[#Headers],[رقم الدفعة]])-2)+DAY(LoanStartDate),"")</f>
        <v/>
      </c>
      <c r="D49" s="2" t="str">
        <f ca="1">IF(PaymentSchedule[[#This Row],[رقم الدفعة]]&lt;&gt;"",IF(ROW()-ROW(PaymentSchedule[[#Headers],[الرصيد الأوليّ]])=1,مبلغ_القرض,INDEX(PaymentSchedule[الرصيد الختامي],ROW()-ROW(PaymentSchedule[[#Headers],[الرصيد الأوليّ]])-1)),"")</f>
        <v/>
      </c>
      <c r="E49" s="2" t="str">
        <f ca="1">IF(PaymentSchedule[[#This Row],[رقم الدفعة]]&lt;&gt;"",الدفعة_المجدولة,"")</f>
        <v/>
      </c>
      <c r="F4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4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49" s="2" t="str">
        <f ca="1">IF(PaymentSchedule[[#This Row],[رقم الدفعة]]&lt;&gt;"",PaymentSchedule[[#This Row],[إجمالي الدفعات]]-PaymentSchedule[[#This Row],[الفائدة]],"")</f>
        <v/>
      </c>
      <c r="I49" s="2" t="str">
        <f ca="1">IF(PaymentSchedule[[#This Row],[رقم الدفعة]]&lt;&gt;"",PaymentSchedule[[#This Row],[الرصيد الأوليّ]]*(InterestRate/PaymentsPerYear),"")</f>
        <v/>
      </c>
      <c r="J4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49" s="2" t="str">
        <f ca="1">IF(PaymentSchedule[[#This Row],[رقم الدفعة]]&lt;&gt;"",SUM(INDEX(PaymentSchedule[الفائدة],1,1):PaymentSchedule[[#This Row],[الفائدة]]),"")</f>
        <v/>
      </c>
    </row>
    <row r="50" spans="1:11" x14ac:dyDescent="0.2">
      <c r="A50" s="13"/>
      <c r="B50" s="1" t="str">
        <f ca="1">IF(LoanIsGood,IF(ROW()-ROW(PaymentSchedule[[#Headers],[رقم الدفعة]])&gt;عدد_الدفعات_المجدولة,"",ROW()-ROW(PaymentSchedule[[#Headers],[رقم الدفعة]])),"")</f>
        <v/>
      </c>
      <c r="C50" s="4" t="str">
        <f ca="1">IF(PaymentSchedule[[#This Row],[رقم الدفعة]]&lt;&gt;"",EOMONTH(LoanStartDate,ROW(PaymentSchedule[[#This Row],[رقم الدفعة]])-ROW(PaymentSchedule[[#Headers],[رقم الدفعة]])-2)+DAY(LoanStartDate),"")</f>
        <v/>
      </c>
      <c r="D50" s="2" t="str">
        <f ca="1">IF(PaymentSchedule[[#This Row],[رقم الدفعة]]&lt;&gt;"",IF(ROW()-ROW(PaymentSchedule[[#Headers],[الرصيد الأوليّ]])=1,مبلغ_القرض,INDEX(PaymentSchedule[الرصيد الختامي],ROW()-ROW(PaymentSchedule[[#Headers],[الرصيد الأوليّ]])-1)),"")</f>
        <v/>
      </c>
      <c r="E50" s="2" t="str">
        <f ca="1">IF(PaymentSchedule[[#This Row],[رقم الدفعة]]&lt;&gt;"",الدفعة_المجدولة,"")</f>
        <v/>
      </c>
      <c r="F5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0" s="2" t="str">
        <f ca="1">IF(PaymentSchedule[[#This Row],[رقم الدفعة]]&lt;&gt;"",PaymentSchedule[[#This Row],[إجمالي الدفعات]]-PaymentSchedule[[#This Row],[الفائدة]],"")</f>
        <v/>
      </c>
      <c r="I50" s="2" t="str">
        <f ca="1">IF(PaymentSchedule[[#This Row],[رقم الدفعة]]&lt;&gt;"",PaymentSchedule[[#This Row],[الرصيد الأوليّ]]*(InterestRate/PaymentsPerYear),"")</f>
        <v/>
      </c>
      <c r="J5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0" s="2" t="str">
        <f ca="1">IF(PaymentSchedule[[#This Row],[رقم الدفعة]]&lt;&gt;"",SUM(INDEX(PaymentSchedule[الفائدة],1,1):PaymentSchedule[[#This Row],[الفائدة]]),"")</f>
        <v/>
      </c>
    </row>
    <row r="51" spans="1:11" x14ac:dyDescent="0.2">
      <c r="A51" s="13"/>
      <c r="B51" s="1" t="str">
        <f ca="1">IF(LoanIsGood,IF(ROW()-ROW(PaymentSchedule[[#Headers],[رقم الدفعة]])&gt;عدد_الدفعات_المجدولة,"",ROW()-ROW(PaymentSchedule[[#Headers],[رقم الدفعة]])),"")</f>
        <v/>
      </c>
      <c r="C51" s="4" t="str">
        <f ca="1">IF(PaymentSchedule[[#This Row],[رقم الدفعة]]&lt;&gt;"",EOMONTH(LoanStartDate,ROW(PaymentSchedule[[#This Row],[رقم الدفعة]])-ROW(PaymentSchedule[[#Headers],[رقم الدفعة]])-2)+DAY(LoanStartDate),"")</f>
        <v/>
      </c>
      <c r="D51" s="2" t="str">
        <f ca="1">IF(PaymentSchedule[[#This Row],[رقم الدفعة]]&lt;&gt;"",IF(ROW()-ROW(PaymentSchedule[[#Headers],[الرصيد الأوليّ]])=1,مبلغ_القرض,INDEX(PaymentSchedule[الرصيد الختامي],ROW()-ROW(PaymentSchedule[[#Headers],[الرصيد الأوليّ]])-1)),"")</f>
        <v/>
      </c>
      <c r="E51" s="2" t="str">
        <f ca="1">IF(PaymentSchedule[[#This Row],[رقم الدفعة]]&lt;&gt;"",الدفعة_المجدولة,"")</f>
        <v/>
      </c>
      <c r="F5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1" s="2" t="str">
        <f ca="1">IF(PaymentSchedule[[#This Row],[رقم الدفعة]]&lt;&gt;"",PaymentSchedule[[#This Row],[إجمالي الدفعات]]-PaymentSchedule[[#This Row],[الفائدة]],"")</f>
        <v/>
      </c>
      <c r="I51" s="2" t="str">
        <f ca="1">IF(PaymentSchedule[[#This Row],[رقم الدفعة]]&lt;&gt;"",PaymentSchedule[[#This Row],[الرصيد الأوليّ]]*(InterestRate/PaymentsPerYear),"")</f>
        <v/>
      </c>
      <c r="J5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1" s="2" t="str">
        <f ca="1">IF(PaymentSchedule[[#This Row],[رقم الدفعة]]&lt;&gt;"",SUM(INDEX(PaymentSchedule[الفائدة],1,1):PaymentSchedule[[#This Row],[الفائدة]]),"")</f>
        <v/>
      </c>
    </row>
    <row r="52" spans="1:11" x14ac:dyDescent="0.2">
      <c r="A52" s="13"/>
      <c r="B52" s="1" t="str">
        <f ca="1">IF(LoanIsGood,IF(ROW()-ROW(PaymentSchedule[[#Headers],[رقم الدفعة]])&gt;عدد_الدفعات_المجدولة,"",ROW()-ROW(PaymentSchedule[[#Headers],[رقم الدفعة]])),"")</f>
        <v/>
      </c>
      <c r="C52" s="4" t="str">
        <f ca="1">IF(PaymentSchedule[[#This Row],[رقم الدفعة]]&lt;&gt;"",EOMONTH(LoanStartDate,ROW(PaymentSchedule[[#This Row],[رقم الدفعة]])-ROW(PaymentSchedule[[#Headers],[رقم الدفعة]])-2)+DAY(LoanStartDate),"")</f>
        <v/>
      </c>
      <c r="D52" s="2" t="str">
        <f ca="1">IF(PaymentSchedule[[#This Row],[رقم الدفعة]]&lt;&gt;"",IF(ROW()-ROW(PaymentSchedule[[#Headers],[الرصيد الأوليّ]])=1,مبلغ_القرض,INDEX(PaymentSchedule[الرصيد الختامي],ROW()-ROW(PaymentSchedule[[#Headers],[الرصيد الأوليّ]])-1)),"")</f>
        <v/>
      </c>
      <c r="E52" s="2" t="str">
        <f ca="1">IF(PaymentSchedule[[#This Row],[رقم الدفعة]]&lt;&gt;"",الدفعة_المجدولة,"")</f>
        <v/>
      </c>
      <c r="F5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2" s="2" t="str">
        <f ca="1">IF(PaymentSchedule[[#This Row],[رقم الدفعة]]&lt;&gt;"",PaymentSchedule[[#This Row],[إجمالي الدفعات]]-PaymentSchedule[[#This Row],[الفائدة]],"")</f>
        <v/>
      </c>
      <c r="I52" s="2" t="str">
        <f ca="1">IF(PaymentSchedule[[#This Row],[رقم الدفعة]]&lt;&gt;"",PaymentSchedule[[#This Row],[الرصيد الأوليّ]]*(InterestRate/PaymentsPerYear),"")</f>
        <v/>
      </c>
      <c r="J5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2" s="2" t="str">
        <f ca="1">IF(PaymentSchedule[[#This Row],[رقم الدفعة]]&lt;&gt;"",SUM(INDEX(PaymentSchedule[الفائدة],1,1):PaymentSchedule[[#This Row],[الفائدة]]),"")</f>
        <v/>
      </c>
    </row>
    <row r="53" spans="1:11" x14ac:dyDescent="0.2">
      <c r="A53" s="13"/>
      <c r="B53" s="1" t="str">
        <f ca="1">IF(LoanIsGood,IF(ROW()-ROW(PaymentSchedule[[#Headers],[رقم الدفعة]])&gt;عدد_الدفعات_المجدولة,"",ROW()-ROW(PaymentSchedule[[#Headers],[رقم الدفعة]])),"")</f>
        <v/>
      </c>
      <c r="C53" s="4" t="str">
        <f ca="1">IF(PaymentSchedule[[#This Row],[رقم الدفعة]]&lt;&gt;"",EOMONTH(LoanStartDate,ROW(PaymentSchedule[[#This Row],[رقم الدفعة]])-ROW(PaymentSchedule[[#Headers],[رقم الدفعة]])-2)+DAY(LoanStartDate),"")</f>
        <v/>
      </c>
      <c r="D53" s="2" t="str">
        <f ca="1">IF(PaymentSchedule[[#This Row],[رقم الدفعة]]&lt;&gt;"",IF(ROW()-ROW(PaymentSchedule[[#Headers],[الرصيد الأوليّ]])=1,مبلغ_القرض,INDEX(PaymentSchedule[الرصيد الختامي],ROW()-ROW(PaymentSchedule[[#Headers],[الرصيد الأوليّ]])-1)),"")</f>
        <v/>
      </c>
      <c r="E53" s="2" t="str">
        <f ca="1">IF(PaymentSchedule[[#This Row],[رقم الدفعة]]&lt;&gt;"",الدفعة_المجدولة,"")</f>
        <v/>
      </c>
      <c r="F5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3" s="2" t="str">
        <f ca="1">IF(PaymentSchedule[[#This Row],[رقم الدفعة]]&lt;&gt;"",PaymentSchedule[[#This Row],[إجمالي الدفعات]]-PaymentSchedule[[#This Row],[الفائدة]],"")</f>
        <v/>
      </c>
      <c r="I53" s="2" t="str">
        <f ca="1">IF(PaymentSchedule[[#This Row],[رقم الدفعة]]&lt;&gt;"",PaymentSchedule[[#This Row],[الرصيد الأوليّ]]*(InterestRate/PaymentsPerYear),"")</f>
        <v/>
      </c>
      <c r="J5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3" s="2" t="str">
        <f ca="1">IF(PaymentSchedule[[#This Row],[رقم الدفعة]]&lt;&gt;"",SUM(INDEX(PaymentSchedule[الفائدة],1,1):PaymentSchedule[[#This Row],[الفائدة]]),"")</f>
        <v/>
      </c>
    </row>
    <row r="54" spans="1:11" x14ac:dyDescent="0.2">
      <c r="A54" s="13"/>
      <c r="B54" s="1" t="str">
        <f ca="1">IF(LoanIsGood,IF(ROW()-ROW(PaymentSchedule[[#Headers],[رقم الدفعة]])&gt;عدد_الدفعات_المجدولة,"",ROW()-ROW(PaymentSchedule[[#Headers],[رقم الدفعة]])),"")</f>
        <v/>
      </c>
      <c r="C54" s="4" t="str">
        <f ca="1">IF(PaymentSchedule[[#This Row],[رقم الدفعة]]&lt;&gt;"",EOMONTH(LoanStartDate,ROW(PaymentSchedule[[#This Row],[رقم الدفعة]])-ROW(PaymentSchedule[[#Headers],[رقم الدفعة]])-2)+DAY(LoanStartDate),"")</f>
        <v/>
      </c>
      <c r="D54" s="2" t="str">
        <f ca="1">IF(PaymentSchedule[[#This Row],[رقم الدفعة]]&lt;&gt;"",IF(ROW()-ROW(PaymentSchedule[[#Headers],[الرصيد الأوليّ]])=1,مبلغ_القرض,INDEX(PaymentSchedule[الرصيد الختامي],ROW()-ROW(PaymentSchedule[[#Headers],[الرصيد الأوليّ]])-1)),"")</f>
        <v/>
      </c>
      <c r="E54" s="2" t="str">
        <f ca="1">IF(PaymentSchedule[[#This Row],[رقم الدفعة]]&lt;&gt;"",الدفعة_المجدولة,"")</f>
        <v/>
      </c>
      <c r="F5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4" s="2" t="str">
        <f ca="1">IF(PaymentSchedule[[#This Row],[رقم الدفعة]]&lt;&gt;"",PaymentSchedule[[#This Row],[إجمالي الدفعات]]-PaymentSchedule[[#This Row],[الفائدة]],"")</f>
        <v/>
      </c>
      <c r="I54" s="2" t="str">
        <f ca="1">IF(PaymentSchedule[[#This Row],[رقم الدفعة]]&lt;&gt;"",PaymentSchedule[[#This Row],[الرصيد الأوليّ]]*(InterestRate/PaymentsPerYear),"")</f>
        <v/>
      </c>
      <c r="J5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4" s="2" t="str">
        <f ca="1">IF(PaymentSchedule[[#This Row],[رقم الدفعة]]&lt;&gt;"",SUM(INDEX(PaymentSchedule[الفائدة],1,1):PaymentSchedule[[#This Row],[الفائدة]]),"")</f>
        <v/>
      </c>
    </row>
    <row r="55" spans="1:11" x14ac:dyDescent="0.2">
      <c r="A55" s="13"/>
      <c r="B55" s="1" t="str">
        <f ca="1">IF(LoanIsGood,IF(ROW()-ROW(PaymentSchedule[[#Headers],[رقم الدفعة]])&gt;عدد_الدفعات_المجدولة,"",ROW()-ROW(PaymentSchedule[[#Headers],[رقم الدفعة]])),"")</f>
        <v/>
      </c>
      <c r="C55" s="4" t="str">
        <f ca="1">IF(PaymentSchedule[[#This Row],[رقم الدفعة]]&lt;&gt;"",EOMONTH(LoanStartDate,ROW(PaymentSchedule[[#This Row],[رقم الدفعة]])-ROW(PaymentSchedule[[#Headers],[رقم الدفعة]])-2)+DAY(LoanStartDate),"")</f>
        <v/>
      </c>
      <c r="D55" s="2" t="str">
        <f ca="1">IF(PaymentSchedule[[#This Row],[رقم الدفعة]]&lt;&gt;"",IF(ROW()-ROW(PaymentSchedule[[#Headers],[الرصيد الأوليّ]])=1,مبلغ_القرض,INDEX(PaymentSchedule[الرصيد الختامي],ROW()-ROW(PaymentSchedule[[#Headers],[الرصيد الأوليّ]])-1)),"")</f>
        <v/>
      </c>
      <c r="E55" s="2" t="str">
        <f ca="1">IF(PaymentSchedule[[#This Row],[رقم الدفعة]]&lt;&gt;"",الدفعة_المجدولة,"")</f>
        <v/>
      </c>
      <c r="F5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5" s="2" t="str">
        <f ca="1">IF(PaymentSchedule[[#This Row],[رقم الدفعة]]&lt;&gt;"",PaymentSchedule[[#This Row],[إجمالي الدفعات]]-PaymentSchedule[[#This Row],[الفائدة]],"")</f>
        <v/>
      </c>
      <c r="I55" s="2" t="str">
        <f ca="1">IF(PaymentSchedule[[#This Row],[رقم الدفعة]]&lt;&gt;"",PaymentSchedule[[#This Row],[الرصيد الأوليّ]]*(InterestRate/PaymentsPerYear),"")</f>
        <v/>
      </c>
      <c r="J5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5" s="2" t="str">
        <f ca="1">IF(PaymentSchedule[[#This Row],[رقم الدفعة]]&lt;&gt;"",SUM(INDEX(PaymentSchedule[الفائدة],1,1):PaymentSchedule[[#This Row],[الفائدة]]),"")</f>
        <v/>
      </c>
    </row>
    <row r="56" spans="1:11" x14ac:dyDescent="0.2">
      <c r="A56" s="13"/>
      <c r="B56" s="1" t="str">
        <f ca="1">IF(LoanIsGood,IF(ROW()-ROW(PaymentSchedule[[#Headers],[رقم الدفعة]])&gt;عدد_الدفعات_المجدولة,"",ROW()-ROW(PaymentSchedule[[#Headers],[رقم الدفعة]])),"")</f>
        <v/>
      </c>
      <c r="C56" s="4" t="str">
        <f ca="1">IF(PaymentSchedule[[#This Row],[رقم الدفعة]]&lt;&gt;"",EOMONTH(LoanStartDate,ROW(PaymentSchedule[[#This Row],[رقم الدفعة]])-ROW(PaymentSchedule[[#Headers],[رقم الدفعة]])-2)+DAY(LoanStartDate),"")</f>
        <v/>
      </c>
      <c r="D56" s="2" t="str">
        <f ca="1">IF(PaymentSchedule[[#This Row],[رقم الدفعة]]&lt;&gt;"",IF(ROW()-ROW(PaymentSchedule[[#Headers],[الرصيد الأوليّ]])=1,مبلغ_القرض,INDEX(PaymentSchedule[الرصيد الختامي],ROW()-ROW(PaymentSchedule[[#Headers],[الرصيد الأوليّ]])-1)),"")</f>
        <v/>
      </c>
      <c r="E56" s="2" t="str">
        <f ca="1">IF(PaymentSchedule[[#This Row],[رقم الدفعة]]&lt;&gt;"",الدفعة_المجدولة,"")</f>
        <v/>
      </c>
      <c r="F5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6" s="2" t="str">
        <f ca="1">IF(PaymentSchedule[[#This Row],[رقم الدفعة]]&lt;&gt;"",PaymentSchedule[[#This Row],[إجمالي الدفعات]]-PaymentSchedule[[#This Row],[الفائدة]],"")</f>
        <v/>
      </c>
      <c r="I56" s="2" t="str">
        <f ca="1">IF(PaymentSchedule[[#This Row],[رقم الدفعة]]&lt;&gt;"",PaymentSchedule[[#This Row],[الرصيد الأوليّ]]*(InterestRate/PaymentsPerYear),"")</f>
        <v/>
      </c>
      <c r="J5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6" s="2" t="str">
        <f ca="1">IF(PaymentSchedule[[#This Row],[رقم الدفعة]]&lt;&gt;"",SUM(INDEX(PaymentSchedule[الفائدة],1,1):PaymentSchedule[[#This Row],[الفائدة]]),"")</f>
        <v/>
      </c>
    </row>
    <row r="57" spans="1:11" x14ac:dyDescent="0.2">
      <c r="A57" s="13"/>
      <c r="B57" s="1" t="str">
        <f ca="1">IF(LoanIsGood,IF(ROW()-ROW(PaymentSchedule[[#Headers],[رقم الدفعة]])&gt;عدد_الدفعات_المجدولة,"",ROW()-ROW(PaymentSchedule[[#Headers],[رقم الدفعة]])),"")</f>
        <v/>
      </c>
      <c r="C57" s="4" t="str">
        <f ca="1">IF(PaymentSchedule[[#This Row],[رقم الدفعة]]&lt;&gt;"",EOMONTH(LoanStartDate,ROW(PaymentSchedule[[#This Row],[رقم الدفعة]])-ROW(PaymentSchedule[[#Headers],[رقم الدفعة]])-2)+DAY(LoanStartDate),"")</f>
        <v/>
      </c>
      <c r="D57" s="2" t="str">
        <f ca="1">IF(PaymentSchedule[[#This Row],[رقم الدفعة]]&lt;&gt;"",IF(ROW()-ROW(PaymentSchedule[[#Headers],[الرصيد الأوليّ]])=1,مبلغ_القرض,INDEX(PaymentSchedule[الرصيد الختامي],ROW()-ROW(PaymentSchedule[[#Headers],[الرصيد الأوليّ]])-1)),"")</f>
        <v/>
      </c>
      <c r="E57" s="2" t="str">
        <f ca="1">IF(PaymentSchedule[[#This Row],[رقم الدفعة]]&lt;&gt;"",الدفعة_المجدولة,"")</f>
        <v/>
      </c>
      <c r="F5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7" s="2" t="str">
        <f ca="1">IF(PaymentSchedule[[#This Row],[رقم الدفعة]]&lt;&gt;"",PaymentSchedule[[#This Row],[إجمالي الدفعات]]-PaymentSchedule[[#This Row],[الفائدة]],"")</f>
        <v/>
      </c>
      <c r="I57" s="2" t="str">
        <f ca="1">IF(PaymentSchedule[[#This Row],[رقم الدفعة]]&lt;&gt;"",PaymentSchedule[[#This Row],[الرصيد الأوليّ]]*(InterestRate/PaymentsPerYear),"")</f>
        <v/>
      </c>
      <c r="J5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7" s="2" t="str">
        <f ca="1">IF(PaymentSchedule[[#This Row],[رقم الدفعة]]&lt;&gt;"",SUM(INDEX(PaymentSchedule[الفائدة],1,1):PaymentSchedule[[#This Row],[الفائدة]]),"")</f>
        <v/>
      </c>
    </row>
    <row r="58" spans="1:11" x14ac:dyDescent="0.2">
      <c r="A58" s="13"/>
      <c r="B58" s="1" t="str">
        <f ca="1">IF(LoanIsGood,IF(ROW()-ROW(PaymentSchedule[[#Headers],[رقم الدفعة]])&gt;عدد_الدفعات_المجدولة,"",ROW()-ROW(PaymentSchedule[[#Headers],[رقم الدفعة]])),"")</f>
        <v/>
      </c>
      <c r="C58" s="4" t="str">
        <f ca="1">IF(PaymentSchedule[[#This Row],[رقم الدفعة]]&lt;&gt;"",EOMONTH(LoanStartDate,ROW(PaymentSchedule[[#This Row],[رقم الدفعة]])-ROW(PaymentSchedule[[#Headers],[رقم الدفعة]])-2)+DAY(LoanStartDate),"")</f>
        <v/>
      </c>
      <c r="D58" s="2" t="str">
        <f ca="1">IF(PaymentSchedule[[#This Row],[رقم الدفعة]]&lt;&gt;"",IF(ROW()-ROW(PaymentSchedule[[#Headers],[الرصيد الأوليّ]])=1,مبلغ_القرض,INDEX(PaymentSchedule[الرصيد الختامي],ROW()-ROW(PaymentSchedule[[#Headers],[الرصيد الأوليّ]])-1)),"")</f>
        <v/>
      </c>
      <c r="E58" s="2" t="str">
        <f ca="1">IF(PaymentSchedule[[#This Row],[رقم الدفعة]]&lt;&gt;"",الدفعة_المجدولة,"")</f>
        <v/>
      </c>
      <c r="F5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8" s="2" t="str">
        <f ca="1">IF(PaymentSchedule[[#This Row],[رقم الدفعة]]&lt;&gt;"",PaymentSchedule[[#This Row],[إجمالي الدفعات]]-PaymentSchedule[[#This Row],[الفائدة]],"")</f>
        <v/>
      </c>
      <c r="I58" s="2" t="str">
        <f ca="1">IF(PaymentSchedule[[#This Row],[رقم الدفعة]]&lt;&gt;"",PaymentSchedule[[#This Row],[الرصيد الأوليّ]]*(InterestRate/PaymentsPerYear),"")</f>
        <v/>
      </c>
      <c r="J5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8" s="2" t="str">
        <f ca="1">IF(PaymentSchedule[[#This Row],[رقم الدفعة]]&lt;&gt;"",SUM(INDEX(PaymentSchedule[الفائدة],1,1):PaymentSchedule[[#This Row],[الفائدة]]),"")</f>
        <v/>
      </c>
    </row>
    <row r="59" spans="1:11" x14ac:dyDescent="0.2">
      <c r="A59" s="13"/>
      <c r="B59" s="1" t="str">
        <f ca="1">IF(LoanIsGood,IF(ROW()-ROW(PaymentSchedule[[#Headers],[رقم الدفعة]])&gt;عدد_الدفعات_المجدولة,"",ROW()-ROW(PaymentSchedule[[#Headers],[رقم الدفعة]])),"")</f>
        <v/>
      </c>
      <c r="C59" s="4" t="str">
        <f ca="1">IF(PaymentSchedule[[#This Row],[رقم الدفعة]]&lt;&gt;"",EOMONTH(LoanStartDate,ROW(PaymentSchedule[[#This Row],[رقم الدفعة]])-ROW(PaymentSchedule[[#Headers],[رقم الدفعة]])-2)+DAY(LoanStartDate),"")</f>
        <v/>
      </c>
      <c r="D59" s="2" t="str">
        <f ca="1">IF(PaymentSchedule[[#This Row],[رقم الدفعة]]&lt;&gt;"",IF(ROW()-ROW(PaymentSchedule[[#Headers],[الرصيد الأوليّ]])=1,مبلغ_القرض,INDEX(PaymentSchedule[الرصيد الختامي],ROW()-ROW(PaymentSchedule[[#Headers],[الرصيد الأوليّ]])-1)),"")</f>
        <v/>
      </c>
      <c r="E59" s="2" t="str">
        <f ca="1">IF(PaymentSchedule[[#This Row],[رقم الدفعة]]&lt;&gt;"",الدفعة_المجدولة,"")</f>
        <v/>
      </c>
      <c r="F5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5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59" s="2" t="str">
        <f ca="1">IF(PaymentSchedule[[#This Row],[رقم الدفعة]]&lt;&gt;"",PaymentSchedule[[#This Row],[إجمالي الدفعات]]-PaymentSchedule[[#This Row],[الفائدة]],"")</f>
        <v/>
      </c>
      <c r="I59" s="2" t="str">
        <f ca="1">IF(PaymentSchedule[[#This Row],[رقم الدفعة]]&lt;&gt;"",PaymentSchedule[[#This Row],[الرصيد الأوليّ]]*(InterestRate/PaymentsPerYear),"")</f>
        <v/>
      </c>
      <c r="J5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59" s="2" t="str">
        <f ca="1">IF(PaymentSchedule[[#This Row],[رقم الدفعة]]&lt;&gt;"",SUM(INDEX(PaymentSchedule[الفائدة],1,1):PaymentSchedule[[#This Row],[الفائدة]]),"")</f>
        <v/>
      </c>
    </row>
    <row r="60" spans="1:11" x14ac:dyDescent="0.2">
      <c r="A60" s="13"/>
      <c r="B60" s="1" t="str">
        <f ca="1">IF(LoanIsGood,IF(ROW()-ROW(PaymentSchedule[[#Headers],[رقم الدفعة]])&gt;عدد_الدفعات_المجدولة,"",ROW()-ROW(PaymentSchedule[[#Headers],[رقم الدفعة]])),"")</f>
        <v/>
      </c>
      <c r="C60" s="4" t="str">
        <f ca="1">IF(PaymentSchedule[[#This Row],[رقم الدفعة]]&lt;&gt;"",EOMONTH(LoanStartDate,ROW(PaymentSchedule[[#This Row],[رقم الدفعة]])-ROW(PaymentSchedule[[#Headers],[رقم الدفعة]])-2)+DAY(LoanStartDate),"")</f>
        <v/>
      </c>
      <c r="D60" s="2" t="str">
        <f ca="1">IF(PaymentSchedule[[#This Row],[رقم الدفعة]]&lt;&gt;"",IF(ROW()-ROW(PaymentSchedule[[#Headers],[الرصيد الأوليّ]])=1,مبلغ_القرض,INDEX(PaymentSchedule[الرصيد الختامي],ROW()-ROW(PaymentSchedule[[#Headers],[الرصيد الأوليّ]])-1)),"")</f>
        <v/>
      </c>
      <c r="E60" s="2" t="str">
        <f ca="1">IF(PaymentSchedule[[#This Row],[رقم الدفعة]]&lt;&gt;"",الدفعة_المجدولة,"")</f>
        <v/>
      </c>
      <c r="F6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0" s="2" t="str">
        <f ca="1">IF(PaymentSchedule[[#This Row],[رقم الدفعة]]&lt;&gt;"",PaymentSchedule[[#This Row],[إجمالي الدفعات]]-PaymentSchedule[[#This Row],[الفائدة]],"")</f>
        <v/>
      </c>
      <c r="I60" s="2" t="str">
        <f ca="1">IF(PaymentSchedule[[#This Row],[رقم الدفعة]]&lt;&gt;"",PaymentSchedule[[#This Row],[الرصيد الأوليّ]]*(InterestRate/PaymentsPerYear),"")</f>
        <v/>
      </c>
      <c r="J6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0" s="2" t="str">
        <f ca="1">IF(PaymentSchedule[[#This Row],[رقم الدفعة]]&lt;&gt;"",SUM(INDEX(PaymentSchedule[الفائدة],1,1):PaymentSchedule[[#This Row],[الفائدة]]),"")</f>
        <v/>
      </c>
    </row>
    <row r="61" spans="1:11" x14ac:dyDescent="0.2">
      <c r="A61" s="13"/>
      <c r="B61" s="1" t="str">
        <f ca="1">IF(LoanIsGood,IF(ROW()-ROW(PaymentSchedule[[#Headers],[رقم الدفعة]])&gt;عدد_الدفعات_المجدولة,"",ROW()-ROW(PaymentSchedule[[#Headers],[رقم الدفعة]])),"")</f>
        <v/>
      </c>
      <c r="C61" s="4" t="str">
        <f ca="1">IF(PaymentSchedule[[#This Row],[رقم الدفعة]]&lt;&gt;"",EOMONTH(LoanStartDate,ROW(PaymentSchedule[[#This Row],[رقم الدفعة]])-ROW(PaymentSchedule[[#Headers],[رقم الدفعة]])-2)+DAY(LoanStartDate),"")</f>
        <v/>
      </c>
      <c r="D61" s="2" t="str">
        <f ca="1">IF(PaymentSchedule[[#This Row],[رقم الدفعة]]&lt;&gt;"",IF(ROW()-ROW(PaymentSchedule[[#Headers],[الرصيد الأوليّ]])=1,مبلغ_القرض,INDEX(PaymentSchedule[الرصيد الختامي],ROW()-ROW(PaymentSchedule[[#Headers],[الرصيد الأوليّ]])-1)),"")</f>
        <v/>
      </c>
      <c r="E61" s="2" t="str">
        <f ca="1">IF(PaymentSchedule[[#This Row],[رقم الدفعة]]&lt;&gt;"",الدفعة_المجدولة,"")</f>
        <v/>
      </c>
      <c r="F6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1" s="2" t="str">
        <f ca="1">IF(PaymentSchedule[[#This Row],[رقم الدفعة]]&lt;&gt;"",PaymentSchedule[[#This Row],[إجمالي الدفعات]]-PaymentSchedule[[#This Row],[الفائدة]],"")</f>
        <v/>
      </c>
      <c r="I61" s="2" t="str">
        <f ca="1">IF(PaymentSchedule[[#This Row],[رقم الدفعة]]&lt;&gt;"",PaymentSchedule[[#This Row],[الرصيد الأوليّ]]*(InterestRate/PaymentsPerYear),"")</f>
        <v/>
      </c>
      <c r="J6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1" s="2" t="str">
        <f ca="1">IF(PaymentSchedule[[#This Row],[رقم الدفعة]]&lt;&gt;"",SUM(INDEX(PaymentSchedule[الفائدة],1,1):PaymentSchedule[[#This Row],[الفائدة]]),"")</f>
        <v/>
      </c>
    </row>
    <row r="62" spans="1:11" x14ac:dyDescent="0.2">
      <c r="A62" s="13"/>
      <c r="B62" s="1" t="str">
        <f ca="1">IF(LoanIsGood,IF(ROW()-ROW(PaymentSchedule[[#Headers],[رقم الدفعة]])&gt;عدد_الدفعات_المجدولة,"",ROW()-ROW(PaymentSchedule[[#Headers],[رقم الدفعة]])),"")</f>
        <v/>
      </c>
      <c r="C62" s="4" t="str">
        <f ca="1">IF(PaymentSchedule[[#This Row],[رقم الدفعة]]&lt;&gt;"",EOMONTH(LoanStartDate,ROW(PaymentSchedule[[#This Row],[رقم الدفعة]])-ROW(PaymentSchedule[[#Headers],[رقم الدفعة]])-2)+DAY(LoanStartDate),"")</f>
        <v/>
      </c>
      <c r="D62" s="2" t="str">
        <f ca="1">IF(PaymentSchedule[[#This Row],[رقم الدفعة]]&lt;&gt;"",IF(ROW()-ROW(PaymentSchedule[[#Headers],[الرصيد الأوليّ]])=1,مبلغ_القرض,INDEX(PaymentSchedule[الرصيد الختامي],ROW()-ROW(PaymentSchedule[[#Headers],[الرصيد الأوليّ]])-1)),"")</f>
        <v/>
      </c>
      <c r="E62" s="2" t="str">
        <f ca="1">IF(PaymentSchedule[[#This Row],[رقم الدفعة]]&lt;&gt;"",الدفعة_المجدولة,"")</f>
        <v/>
      </c>
      <c r="F6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2" s="2" t="str">
        <f ca="1">IF(PaymentSchedule[[#This Row],[رقم الدفعة]]&lt;&gt;"",PaymentSchedule[[#This Row],[إجمالي الدفعات]]-PaymentSchedule[[#This Row],[الفائدة]],"")</f>
        <v/>
      </c>
      <c r="I62" s="2" t="str">
        <f ca="1">IF(PaymentSchedule[[#This Row],[رقم الدفعة]]&lt;&gt;"",PaymentSchedule[[#This Row],[الرصيد الأوليّ]]*(InterestRate/PaymentsPerYear),"")</f>
        <v/>
      </c>
      <c r="J6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2" s="2" t="str">
        <f ca="1">IF(PaymentSchedule[[#This Row],[رقم الدفعة]]&lt;&gt;"",SUM(INDEX(PaymentSchedule[الفائدة],1,1):PaymentSchedule[[#This Row],[الفائدة]]),"")</f>
        <v/>
      </c>
    </row>
    <row r="63" spans="1:11" x14ac:dyDescent="0.2">
      <c r="A63" s="13"/>
      <c r="B63" s="1" t="str">
        <f ca="1">IF(LoanIsGood,IF(ROW()-ROW(PaymentSchedule[[#Headers],[رقم الدفعة]])&gt;عدد_الدفعات_المجدولة,"",ROW()-ROW(PaymentSchedule[[#Headers],[رقم الدفعة]])),"")</f>
        <v/>
      </c>
      <c r="C63" s="4" t="str">
        <f ca="1">IF(PaymentSchedule[[#This Row],[رقم الدفعة]]&lt;&gt;"",EOMONTH(LoanStartDate,ROW(PaymentSchedule[[#This Row],[رقم الدفعة]])-ROW(PaymentSchedule[[#Headers],[رقم الدفعة]])-2)+DAY(LoanStartDate),"")</f>
        <v/>
      </c>
      <c r="D63" s="2" t="str">
        <f ca="1">IF(PaymentSchedule[[#This Row],[رقم الدفعة]]&lt;&gt;"",IF(ROW()-ROW(PaymentSchedule[[#Headers],[الرصيد الأوليّ]])=1,مبلغ_القرض,INDEX(PaymentSchedule[الرصيد الختامي],ROW()-ROW(PaymentSchedule[[#Headers],[الرصيد الأوليّ]])-1)),"")</f>
        <v/>
      </c>
      <c r="E63" s="2" t="str">
        <f ca="1">IF(PaymentSchedule[[#This Row],[رقم الدفعة]]&lt;&gt;"",الدفعة_المجدولة,"")</f>
        <v/>
      </c>
      <c r="F6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3" s="2" t="str">
        <f ca="1">IF(PaymentSchedule[[#This Row],[رقم الدفعة]]&lt;&gt;"",PaymentSchedule[[#This Row],[إجمالي الدفعات]]-PaymentSchedule[[#This Row],[الفائدة]],"")</f>
        <v/>
      </c>
      <c r="I63" s="2" t="str">
        <f ca="1">IF(PaymentSchedule[[#This Row],[رقم الدفعة]]&lt;&gt;"",PaymentSchedule[[#This Row],[الرصيد الأوليّ]]*(InterestRate/PaymentsPerYear),"")</f>
        <v/>
      </c>
      <c r="J6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3" s="2" t="str">
        <f ca="1">IF(PaymentSchedule[[#This Row],[رقم الدفعة]]&lt;&gt;"",SUM(INDEX(PaymentSchedule[الفائدة],1,1):PaymentSchedule[[#This Row],[الفائدة]]),"")</f>
        <v/>
      </c>
    </row>
    <row r="64" spans="1:11" x14ac:dyDescent="0.2">
      <c r="A64" s="13"/>
      <c r="B64" s="1" t="str">
        <f ca="1">IF(LoanIsGood,IF(ROW()-ROW(PaymentSchedule[[#Headers],[رقم الدفعة]])&gt;عدد_الدفعات_المجدولة,"",ROW()-ROW(PaymentSchedule[[#Headers],[رقم الدفعة]])),"")</f>
        <v/>
      </c>
      <c r="C64" s="4" t="str">
        <f ca="1">IF(PaymentSchedule[[#This Row],[رقم الدفعة]]&lt;&gt;"",EOMONTH(LoanStartDate,ROW(PaymentSchedule[[#This Row],[رقم الدفعة]])-ROW(PaymentSchedule[[#Headers],[رقم الدفعة]])-2)+DAY(LoanStartDate),"")</f>
        <v/>
      </c>
      <c r="D64" s="2" t="str">
        <f ca="1">IF(PaymentSchedule[[#This Row],[رقم الدفعة]]&lt;&gt;"",IF(ROW()-ROW(PaymentSchedule[[#Headers],[الرصيد الأوليّ]])=1,مبلغ_القرض,INDEX(PaymentSchedule[الرصيد الختامي],ROW()-ROW(PaymentSchedule[[#Headers],[الرصيد الأوليّ]])-1)),"")</f>
        <v/>
      </c>
      <c r="E64" s="2" t="str">
        <f ca="1">IF(PaymentSchedule[[#This Row],[رقم الدفعة]]&lt;&gt;"",الدفعة_المجدولة,"")</f>
        <v/>
      </c>
      <c r="F6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4" s="2" t="str">
        <f ca="1">IF(PaymentSchedule[[#This Row],[رقم الدفعة]]&lt;&gt;"",PaymentSchedule[[#This Row],[إجمالي الدفعات]]-PaymentSchedule[[#This Row],[الفائدة]],"")</f>
        <v/>
      </c>
      <c r="I64" s="2" t="str">
        <f ca="1">IF(PaymentSchedule[[#This Row],[رقم الدفعة]]&lt;&gt;"",PaymentSchedule[[#This Row],[الرصيد الأوليّ]]*(InterestRate/PaymentsPerYear),"")</f>
        <v/>
      </c>
      <c r="J6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4" s="2" t="str">
        <f ca="1">IF(PaymentSchedule[[#This Row],[رقم الدفعة]]&lt;&gt;"",SUM(INDEX(PaymentSchedule[الفائدة],1,1):PaymentSchedule[[#This Row],[الفائدة]]),"")</f>
        <v/>
      </c>
    </row>
    <row r="65" spans="1:11" x14ac:dyDescent="0.2">
      <c r="A65" s="13"/>
      <c r="B65" s="1" t="str">
        <f ca="1">IF(LoanIsGood,IF(ROW()-ROW(PaymentSchedule[[#Headers],[رقم الدفعة]])&gt;عدد_الدفعات_المجدولة,"",ROW()-ROW(PaymentSchedule[[#Headers],[رقم الدفعة]])),"")</f>
        <v/>
      </c>
      <c r="C65" s="4" t="str">
        <f ca="1">IF(PaymentSchedule[[#This Row],[رقم الدفعة]]&lt;&gt;"",EOMONTH(LoanStartDate,ROW(PaymentSchedule[[#This Row],[رقم الدفعة]])-ROW(PaymentSchedule[[#Headers],[رقم الدفعة]])-2)+DAY(LoanStartDate),"")</f>
        <v/>
      </c>
      <c r="D65" s="2" t="str">
        <f ca="1">IF(PaymentSchedule[[#This Row],[رقم الدفعة]]&lt;&gt;"",IF(ROW()-ROW(PaymentSchedule[[#Headers],[الرصيد الأوليّ]])=1,مبلغ_القرض,INDEX(PaymentSchedule[الرصيد الختامي],ROW()-ROW(PaymentSchedule[[#Headers],[الرصيد الأوليّ]])-1)),"")</f>
        <v/>
      </c>
      <c r="E65" s="2" t="str">
        <f ca="1">IF(PaymentSchedule[[#This Row],[رقم الدفعة]]&lt;&gt;"",الدفعة_المجدولة,"")</f>
        <v/>
      </c>
      <c r="F6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5" s="2" t="str">
        <f ca="1">IF(PaymentSchedule[[#This Row],[رقم الدفعة]]&lt;&gt;"",PaymentSchedule[[#This Row],[إجمالي الدفعات]]-PaymentSchedule[[#This Row],[الفائدة]],"")</f>
        <v/>
      </c>
      <c r="I65" s="2" t="str">
        <f ca="1">IF(PaymentSchedule[[#This Row],[رقم الدفعة]]&lt;&gt;"",PaymentSchedule[[#This Row],[الرصيد الأوليّ]]*(InterestRate/PaymentsPerYear),"")</f>
        <v/>
      </c>
      <c r="J6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5" s="2" t="str">
        <f ca="1">IF(PaymentSchedule[[#This Row],[رقم الدفعة]]&lt;&gt;"",SUM(INDEX(PaymentSchedule[الفائدة],1,1):PaymentSchedule[[#This Row],[الفائدة]]),"")</f>
        <v/>
      </c>
    </row>
    <row r="66" spans="1:11" x14ac:dyDescent="0.2">
      <c r="A66" s="13"/>
      <c r="B66" s="1" t="str">
        <f ca="1">IF(LoanIsGood,IF(ROW()-ROW(PaymentSchedule[[#Headers],[رقم الدفعة]])&gt;عدد_الدفعات_المجدولة,"",ROW()-ROW(PaymentSchedule[[#Headers],[رقم الدفعة]])),"")</f>
        <v/>
      </c>
      <c r="C66" s="4" t="str">
        <f ca="1">IF(PaymentSchedule[[#This Row],[رقم الدفعة]]&lt;&gt;"",EOMONTH(LoanStartDate,ROW(PaymentSchedule[[#This Row],[رقم الدفعة]])-ROW(PaymentSchedule[[#Headers],[رقم الدفعة]])-2)+DAY(LoanStartDate),"")</f>
        <v/>
      </c>
      <c r="D66" s="2" t="str">
        <f ca="1">IF(PaymentSchedule[[#This Row],[رقم الدفعة]]&lt;&gt;"",IF(ROW()-ROW(PaymentSchedule[[#Headers],[الرصيد الأوليّ]])=1,مبلغ_القرض,INDEX(PaymentSchedule[الرصيد الختامي],ROW()-ROW(PaymentSchedule[[#Headers],[الرصيد الأوليّ]])-1)),"")</f>
        <v/>
      </c>
      <c r="E66" s="2" t="str">
        <f ca="1">IF(PaymentSchedule[[#This Row],[رقم الدفعة]]&lt;&gt;"",الدفعة_المجدولة,"")</f>
        <v/>
      </c>
      <c r="F6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6" s="2" t="str">
        <f ca="1">IF(PaymentSchedule[[#This Row],[رقم الدفعة]]&lt;&gt;"",PaymentSchedule[[#This Row],[إجمالي الدفعات]]-PaymentSchedule[[#This Row],[الفائدة]],"")</f>
        <v/>
      </c>
      <c r="I66" s="2" t="str">
        <f ca="1">IF(PaymentSchedule[[#This Row],[رقم الدفعة]]&lt;&gt;"",PaymentSchedule[[#This Row],[الرصيد الأوليّ]]*(InterestRate/PaymentsPerYear),"")</f>
        <v/>
      </c>
      <c r="J6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6" s="2" t="str">
        <f ca="1">IF(PaymentSchedule[[#This Row],[رقم الدفعة]]&lt;&gt;"",SUM(INDEX(PaymentSchedule[الفائدة],1,1):PaymentSchedule[[#This Row],[الفائدة]]),"")</f>
        <v/>
      </c>
    </row>
    <row r="67" spans="1:11" x14ac:dyDescent="0.2">
      <c r="A67" s="13"/>
      <c r="B67" s="1" t="str">
        <f ca="1">IF(LoanIsGood,IF(ROW()-ROW(PaymentSchedule[[#Headers],[رقم الدفعة]])&gt;عدد_الدفعات_المجدولة,"",ROW()-ROW(PaymentSchedule[[#Headers],[رقم الدفعة]])),"")</f>
        <v/>
      </c>
      <c r="C67" s="4" t="str">
        <f ca="1">IF(PaymentSchedule[[#This Row],[رقم الدفعة]]&lt;&gt;"",EOMONTH(LoanStartDate,ROW(PaymentSchedule[[#This Row],[رقم الدفعة]])-ROW(PaymentSchedule[[#Headers],[رقم الدفعة]])-2)+DAY(LoanStartDate),"")</f>
        <v/>
      </c>
      <c r="D67" s="2" t="str">
        <f ca="1">IF(PaymentSchedule[[#This Row],[رقم الدفعة]]&lt;&gt;"",IF(ROW()-ROW(PaymentSchedule[[#Headers],[الرصيد الأوليّ]])=1,مبلغ_القرض,INDEX(PaymentSchedule[الرصيد الختامي],ROW()-ROW(PaymentSchedule[[#Headers],[الرصيد الأوليّ]])-1)),"")</f>
        <v/>
      </c>
      <c r="E67" s="2" t="str">
        <f ca="1">IF(PaymentSchedule[[#This Row],[رقم الدفعة]]&lt;&gt;"",الدفعة_المجدولة,"")</f>
        <v/>
      </c>
      <c r="F6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7" s="2" t="str">
        <f ca="1">IF(PaymentSchedule[[#This Row],[رقم الدفعة]]&lt;&gt;"",PaymentSchedule[[#This Row],[إجمالي الدفعات]]-PaymentSchedule[[#This Row],[الفائدة]],"")</f>
        <v/>
      </c>
      <c r="I67" s="2" t="str">
        <f ca="1">IF(PaymentSchedule[[#This Row],[رقم الدفعة]]&lt;&gt;"",PaymentSchedule[[#This Row],[الرصيد الأوليّ]]*(InterestRate/PaymentsPerYear),"")</f>
        <v/>
      </c>
      <c r="J6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7" s="2" t="str">
        <f ca="1">IF(PaymentSchedule[[#This Row],[رقم الدفعة]]&lt;&gt;"",SUM(INDEX(PaymentSchedule[الفائدة],1,1):PaymentSchedule[[#This Row],[الفائدة]]),"")</f>
        <v/>
      </c>
    </row>
    <row r="68" spans="1:11" x14ac:dyDescent="0.2">
      <c r="A68" s="13"/>
      <c r="B68" s="1" t="str">
        <f ca="1">IF(LoanIsGood,IF(ROW()-ROW(PaymentSchedule[[#Headers],[رقم الدفعة]])&gt;عدد_الدفعات_المجدولة,"",ROW()-ROW(PaymentSchedule[[#Headers],[رقم الدفعة]])),"")</f>
        <v/>
      </c>
      <c r="C68" s="4" t="str">
        <f ca="1">IF(PaymentSchedule[[#This Row],[رقم الدفعة]]&lt;&gt;"",EOMONTH(LoanStartDate,ROW(PaymentSchedule[[#This Row],[رقم الدفعة]])-ROW(PaymentSchedule[[#Headers],[رقم الدفعة]])-2)+DAY(LoanStartDate),"")</f>
        <v/>
      </c>
      <c r="D68" s="2" t="str">
        <f ca="1">IF(PaymentSchedule[[#This Row],[رقم الدفعة]]&lt;&gt;"",IF(ROW()-ROW(PaymentSchedule[[#Headers],[الرصيد الأوليّ]])=1,مبلغ_القرض,INDEX(PaymentSchedule[الرصيد الختامي],ROW()-ROW(PaymentSchedule[[#Headers],[الرصيد الأوليّ]])-1)),"")</f>
        <v/>
      </c>
      <c r="E68" s="2" t="str">
        <f ca="1">IF(PaymentSchedule[[#This Row],[رقم الدفعة]]&lt;&gt;"",الدفعة_المجدولة,"")</f>
        <v/>
      </c>
      <c r="F6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8" s="2" t="str">
        <f ca="1">IF(PaymentSchedule[[#This Row],[رقم الدفعة]]&lt;&gt;"",PaymentSchedule[[#This Row],[إجمالي الدفعات]]-PaymentSchedule[[#This Row],[الفائدة]],"")</f>
        <v/>
      </c>
      <c r="I68" s="2" t="str">
        <f ca="1">IF(PaymentSchedule[[#This Row],[رقم الدفعة]]&lt;&gt;"",PaymentSchedule[[#This Row],[الرصيد الأوليّ]]*(InterestRate/PaymentsPerYear),"")</f>
        <v/>
      </c>
      <c r="J6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8" s="2" t="str">
        <f ca="1">IF(PaymentSchedule[[#This Row],[رقم الدفعة]]&lt;&gt;"",SUM(INDEX(PaymentSchedule[الفائدة],1,1):PaymentSchedule[[#This Row],[الفائدة]]),"")</f>
        <v/>
      </c>
    </row>
    <row r="69" spans="1:11" x14ac:dyDescent="0.2">
      <c r="A69" s="13"/>
      <c r="B69" s="1" t="str">
        <f ca="1">IF(LoanIsGood,IF(ROW()-ROW(PaymentSchedule[[#Headers],[رقم الدفعة]])&gt;عدد_الدفعات_المجدولة,"",ROW()-ROW(PaymentSchedule[[#Headers],[رقم الدفعة]])),"")</f>
        <v/>
      </c>
      <c r="C69" s="4" t="str">
        <f ca="1">IF(PaymentSchedule[[#This Row],[رقم الدفعة]]&lt;&gt;"",EOMONTH(LoanStartDate,ROW(PaymentSchedule[[#This Row],[رقم الدفعة]])-ROW(PaymentSchedule[[#Headers],[رقم الدفعة]])-2)+DAY(LoanStartDate),"")</f>
        <v/>
      </c>
      <c r="D69" s="2" t="str">
        <f ca="1">IF(PaymentSchedule[[#This Row],[رقم الدفعة]]&lt;&gt;"",IF(ROW()-ROW(PaymentSchedule[[#Headers],[الرصيد الأوليّ]])=1,مبلغ_القرض,INDEX(PaymentSchedule[الرصيد الختامي],ROW()-ROW(PaymentSchedule[[#Headers],[الرصيد الأوليّ]])-1)),"")</f>
        <v/>
      </c>
      <c r="E69" s="2" t="str">
        <f ca="1">IF(PaymentSchedule[[#This Row],[رقم الدفعة]]&lt;&gt;"",الدفعة_المجدولة,"")</f>
        <v/>
      </c>
      <c r="F6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6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69" s="2" t="str">
        <f ca="1">IF(PaymentSchedule[[#This Row],[رقم الدفعة]]&lt;&gt;"",PaymentSchedule[[#This Row],[إجمالي الدفعات]]-PaymentSchedule[[#This Row],[الفائدة]],"")</f>
        <v/>
      </c>
      <c r="I69" s="2" t="str">
        <f ca="1">IF(PaymentSchedule[[#This Row],[رقم الدفعة]]&lt;&gt;"",PaymentSchedule[[#This Row],[الرصيد الأوليّ]]*(InterestRate/PaymentsPerYear),"")</f>
        <v/>
      </c>
      <c r="J6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69" s="2" t="str">
        <f ca="1">IF(PaymentSchedule[[#This Row],[رقم الدفعة]]&lt;&gt;"",SUM(INDEX(PaymentSchedule[الفائدة],1,1):PaymentSchedule[[#This Row],[الفائدة]]),"")</f>
        <v/>
      </c>
    </row>
    <row r="70" spans="1:11" x14ac:dyDescent="0.2">
      <c r="A70" s="13"/>
      <c r="B70" s="1" t="str">
        <f ca="1">IF(LoanIsGood,IF(ROW()-ROW(PaymentSchedule[[#Headers],[رقم الدفعة]])&gt;عدد_الدفعات_المجدولة,"",ROW()-ROW(PaymentSchedule[[#Headers],[رقم الدفعة]])),"")</f>
        <v/>
      </c>
      <c r="C70" s="4" t="str">
        <f ca="1">IF(PaymentSchedule[[#This Row],[رقم الدفعة]]&lt;&gt;"",EOMONTH(LoanStartDate,ROW(PaymentSchedule[[#This Row],[رقم الدفعة]])-ROW(PaymentSchedule[[#Headers],[رقم الدفعة]])-2)+DAY(LoanStartDate),"")</f>
        <v/>
      </c>
      <c r="D70" s="2" t="str">
        <f ca="1">IF(PaymentSchedule[[#This Row],[رقم الدفعة]]&lt;&gt;"",IF(ROW()-ROW(PaymentSchedule[[#Headers],[الرصيد الأوليّ]])=1,مبلغ_القرض,INDEX(PaymentSchedule[الرصيد الختامي],ROW()-ROW(PaymentSchedule[[#Headers],[الرصيد الأوليّ]])-1)),"")</f>
        <v/>
      </c>
      <c r="E70" s="2" t="str">
        <f ca="1">IF(PaymentSchedule[[#This Row],[رقم الدفعة]]&lt;&gt;"",الدفعة_المجدولة,"")</f>
        <v/>
      </c>
      <c r="F7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0" s="2" t="str">
        <f ca="1">IF(PaymentSchedule[[#This Row],[رقم الدفعة]]&lt;&gt;"",PaymentSchedule[[#This Row],[إجمالي الدفعات]]-PaymentSchedule[[#This Row],[الفائدة]],"")</f>
        <v/>
      </c>
      <c r="I70" s="2" t="str">
        <f ca="1">IF(PaymentSchedule[[#This Row],[رقم الدفعة]]&lt;&gt;"",PaymentSchedule[[#This Row],[الرصيد الأوليّ]]*(InterestRate/PaymentsPerYear),"")</f>
        <v/>
      </c>
      <c r="J7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0" s="2" t="str">
        <f ca="1">IF(PaymentSchedule[[#This Row],[رقم الدفعة]]&lt;&gt;"",SUM(INDEX(PaymentSchedule[الفائدة],1,1):PaymentSchedule[[#This Row],[الفائدة]]),"")</f>
        <v/>
      </c>
    </row>
    <row r="71" spans="1:11" x14ac:dyDescent="0.2">
      <c r="A71" s="13"/>
      <c r="B71" s="1" t="str">
        <f ca="1">IF(LoanIsGood,IF(ROW()-ROW(PaymentSchedule[[#Headers],[رقم الدفعة]])&gt;عدد_الدفعات_المجدولة,"",ROW()-ROW(PaymentSchedule[[#Headers],[رقم الدفعة]])),"")</f>
        <v/>
      </c>
      <c r="C71" s="4" t="str">
        <f ca="1">IF(PaymentSchedule[[#This Row],[رقم الدفعة]]&lt;&gt;"",EOMONTH(LoanStartDate,ROW(PaymentSchedule[[#This Row],[رقم الدفعة]])-ROW(PaymentSchedule[[#Headers],[رقم الدفعة]])-2)+DAY(LoanStartDate),"")</f>
        <v/>
      </c>
      <c r="D71" s="2" t="str">
        <f ca="1">IF(PaymentSchedule[[#This Row],[رقم الدفعة]]&lt;&gt;"",IF(ROW()-ROW(PaymentSchedule[[#Headers],[الرصيد الأوليّ]])=1,مبلغ_القرض,INDEX(PaymentSchedule[الرصيد الختامي],ROW()-ROW(PaymentSchedule[[#Headers],[الرصيد الأوليّ]])-1)),"")</f>
        <v/>
      </c>
      <c r="E71" s="2" t="str">
        <f ca="1">IF(PaymentSchedule[[#This Row],[رقم الدفعة]]&lt;&gt;"",الدفعة_المجدولة,"")</f>
        <v/>
      </c>
      <c r="F7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1" s="2" t="str">
        <f ca="1">IF(PaymentSchedule[[#This Row],[رقم الدفعة]]&lt;&gt;"",PaymentSchedule[[#This Row],[إجمالي الدفعات]]-PaymentSchedule[[#This Row],[الفائدة]],"")</f>
        <v/>
      </c>
      <c r="I71" s="2" t="str">
        <f ca="1">IF(PaymentSchedule[[#This Row],[رقم الدفعة]]&lt;&gt;"",PaymentSchedule[[#This Row],[الرصيد الأوليّ]]*(InterestRate/PaymentsPerYear),"")</f>
        <v/>
      </c>
      <c r="J7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1" s="2" t="str">
        <f ca="1">IF(PaymentSchedule[[#This Row],[رقم الدفعة]]&lt;&gt;"",SUM(INDEX(PaymentSchedule[الفائدة],1,1):PaymentSchedule[[#This Row],[الفائدة]]),"")</f>
        <v/>
      </c>
    </row>
    <row r="72" spans="1:11" x14ac:dyDescent="0.2">
      <c r="A72" s="13"/>
      <c r="B72" s="1" t="str">
        <f ca="1">IF(LoanIsGood,IF(ROW()-ROW(PaymentSchedule[[#Headers],[رقم الدفعة]])&gt;عدد_الدفعات_المجدولة,"",ROW()-ROW(PaymentSchedule[[#Headers],[رقم الدفعة]])),"")</f>
        <v/>
      </c>
      <c r="C72" s="4" t="str">
        <f ca="1">IF(PaymentSchedule[[#This Row],[رقم الدفعة]]&lt;&gt;"",EOMONTH(LoanStartDate,ROW(PaymentSchedule[[#This Row],[رقم الدفعة]])-ROW(PaymentSchedule[[#Headers],[رقم الدفعة]])-2)+DAY(LoanStartDate),"")</f>
        <v/>
      </c>
      <c r="D72" s="2" t="str">
        <f ca="1">IF(PaymentSchedule[[#This Row],[رقم الدفعة]]&lt;&gt;"",IF(ROW()-ROW(PaymentSchedule[[#Headers],[الرصيد الأوليّ]])=1,مبلغ_القرض,INDEX(PaymentSchedule[الرصيد الختامي],ROW()-ROW(PaymentSchedule[[#Headers],[الرصيد الأوليّ]])-1)),"")</f>
        <v/>
      </c>
      <c r="E72" s="2" t="str">
        <f ca="1">IF(PaymentSchedule[[#This Row],[رقم الدفعة]]&lt;&gt;"",الدفعة_المجدولة,"")</f>
        <v/>
      </c>
      <c r="F7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2" s="2" t="str">
        <f ca="1">IF(PaymentSchedule[[#This Row],[رقم الدفعة]]&lt;&gt;"",PaymentSchedule[[#This Row],[إجمالي الدفعات]]-PaymentSchedule[[#This Row],[الفائدة]],"")</f>
        <v/>
      </c>
      <c r="I72" s="2" t="str">
        <f ca="1">IF(PaymentSchedule[[#This Row],[رقم الدفعة]]&lt;&gt;"",PaymentSchedule[[#This Row],[الرصيد الأوليّ]]*(InterestRate/PaymentsPerYear),"")</f>
        <v/>
      </c>
      <c r="J7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2" s="2" t="str">
        <f ca="1">IF(PaymentSchedule[[#This Row],[رقم الدفعة]]&lt;&gt;"",SUM(INDEX(PaymentSchedule[الفائدة],1,1):PaymentSchedule[[#This Row],[الفائدة]]),"")</f>
        <v/>
      </c>
    </row>
    <row r="73" spans="1:11" x14ac:dyDescent="0.2">
      <c r="A73" s="13"/>
      <c r="B73" s="1" t="str">
        <f ca="1">IF(LoanIsGood,IF(ROW()-ROW(PaymentSchedule[[#Headers],[رقم الدفعة]])&gt;عدد_الدفعات_المجدولة,"",ROW()-ROW(PaymentSchedule[[#Headers],[رقم الدفعة]])),"")</f>
        <v/>
      </c>
      <c r="C73" s="4" t="str">
        <f ca="1">IF(PaymentSchedule[[#This Row],[رقم الدفعة]]&lt;&gt;"",EOMONTH(LoanStartDate,ROW(PaymentSchedule[[#This Row],[رقم الدفعة]])-ROW(PaymentSchedule[[#Headers],[رقم الدفعة]])-2)+DAY(LoanStartDate),"")</f>
        <v/>
      </c>
      <c r="D73" s="2" t="str">
        <f ca="1">IF(PaymentSchedule[[#This Row],[رقم الدفعة]]&lt;&gt;"",IF(ROW()-ROW(PaymentSchedule[[#Headers],[الرصيد الأوليّ]])=1,مبلغ_القرض,INDEX(PaymentSchedule[الرصيد الختامي],ROW()-ROW(PaymentSchedule[[#Headers],[الرصيد الأوليّ]])-1)),"")</f>
        <v/>
      </c>
      <c r="E73" s="2" t="str">
        <f ca="1">IF(PaymentSchedule[[#This Row],[رقم الدفعة]]&lt;&gt;"",الدفعة_المجدولة,"")</f>
        <v/>
      </c>
      <c r="F7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3" s="2" t="str">
        <f ca="1">IF(PaymentSchedule[[#This Row],[رقم الدفعة]]&lt;&gt;"",PaymentSchedule[[#This Row],[إجمالي الدفعات]]-PaymentSchedule[[#This Row],[الفائدة]],"")</f>
        <v/>
      </c>
      <c r="I73" s="2" t="str">
        <f ca="1">IF(PaymentSchedule[[#This Row],[رقم الدفعة]]&lt;&gt;"",PaymentSchedule[[#This Row],[الرصيد الأوليّ]]*(InterestRate/PaymentsPerYear),"")</f>
        <v/>
      </c>
      <c r="J7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3" s="2" t="str">
        <f ca="1">IF(PaymentSchedule[[#This Row],[رقم الدفعة]]&lt;&gt;"",SUM(INDEX(PaymentSchedule[الفائدة],1,1):PaymentSchedule[[#This Row],[الفائدة]]),"")</f>
        <v/>
      </c>
    </row>
    <row r="74" spans="1:11" x14ac:dyDescent="0.2">
      <c r="A74" s="13"/>
      <c r="B74" s="1" t="str">
        <f ca="1">IF(LoanIsGood,IF(ROW()-ROW(PaymentSchedule[[#Headers],[رقم الدفعة]])&gt;عدد_الدفعات_المجدولة,"",ROW()-ROW(PaymentSchedule[[#Headers],[رقم الدفعة]])),"")</f>
        <v/>
      </c>
      <c r="C74" s="4" t="str">
        <f ca="1">IF(PaymentSchedule[[#This Row],[رقم الدفعة]]&lt;&gt;"",EOMONTH(LoanStartDate,ROW(PaymentSchedule[[#This Row],[رقم الدفعة]])-ROW(PaymentSchedule[[#Headers],[رقم الدفعة]])-2)+DAY(LoanStartDate),"")</f>
        <v/>
      </c>
      <c r="D74" s="2" t="str">
        <f ca="1">IF(PaymentSchedule[[#This Row],[رقم الدفعة]]&lt;&gt;"",IF(ROW()-ROW(PaymentSchedule[[#Headers],[الرصيد الأوليّ]])=1,مبلغ_القرض,INDEX(PaymentSchedule[الرصيد الختامي],ROW()-ROW(PaymentSchedule[[#Headers],[الرصيد الأوليّ]])-1)),"")</f>
        <v/>
      </c>
      <c r="E74" s="2" t="str">
        <f ca="1">IF(PaymentSchedule[[#This Row],[رقم الدفعة]]&lt;&gt;"",الدفعة_المجدولة,"")</f>
        <v/>
      </c>
      <c r="F7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4" s="2" t="str">
        <f ca="1">IF(PaymentSchedule[[#This Row],[رقم الدفعة]]&lt;&gt;"",PaymentSchedule[[#This Row],[إجمالي الدفعات]]-PaymentSchedule[[#This Row],[الفائدة]],"")</f>
        <v/>
      </c>
      <c r="I74" s="2" t="str">
        <f ca="1">IF(PaymentSchedule[[#This Row],[رقم الدفعة]]&lt;&gt;"",PaymentSchedule[[#This Row],[الرصيد الأوليّ]]*(InterestRate/PaymentsPerYear),"")</f>
        <v/>
      </c>
      <c r="J7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4" s="2" t="str">
        <f ca="1">IF(PaymentSchedule[[#This Row],[رقم الدفعة]]&lt;&gt;"",SUM(INDEX(PaymentSchedule[الفائدة],1,1):PaymentSchedule[[#This Row],[الفائدة]]),"")</f>
        <v/>
      </c>
    </row>
    <row r="75" spans="1:11" x14ac:dyDescent="0.2">
      <c r="A75" s="13"/>
      <c r="B75" s="1" t="str">
        <f ca="1">IF(LoanIsGood,IF(ROW()-ROW(PaymentSchedule[[#Headers],[رقم الدفعة]])&gt;عدد_الدفعات_المجدولة,"",ROW()-ROW(PaymentSchedule[[#Headers],[رقم الدفعة]])),"")</f>
        <v/>
      </c>
      <c r="C75" s="4" t="str">
        <f ca="1">IF(PaymentSchedule[[#This Row],[رقم الدفعة]]&lt;&gt;"",EOMONTH(LoanStartDate,ROW(PaymentSchedule[[#This Row],[رقم الدفعة]])-ROW(PaymentSchedule[[#Headers],[رقم الدفعة]])-2)+DAY(LoanStartDate),"")</f>
        <v/>
      </c>
      <c r="D75" s="2" t="str">
        <f ca="1">IF(PaymentSchedule[[#This Row],[رقم الدفعة]]&lt;&gt;"",IF(ROW()-ROW(PaymentSchedule[[#Headers],[الرصيد الأوليّ]])=1,مبلغ_القرض,INDEX(PaymentSchedule[الرصيد الختامي],ROW()-ROW(PaymentSchedule[[#Headers],[الرصيد الأوليّ]])-1)),"")</f>
        <v/>
      </c>
      <c r="E75" s="2" t="str">
        <f ca="1">IF(PaymentSchedule[[#This Row],[رقم الدفعة]]&lt;&gt;"",الدفعة_المجدولة,"")</f>
        <v/>
      </c>
      <c r="F7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5" s="2" t="str">
        <f ca="1">IF(PaymentSchedule[[#This Row],[رقم الدفعة]]&lt;&gt;"",PaymentSchedule[[#This Row],[إجمالي الدفعات]]-PaymentSchedule[[#This Row],[الفائدة]],"")</f>
        <v/>
      </c>
      <c r="I75" s="2" t="str">
        <f ca="1">IF(PaymentSchedule[[#This Row],[رقم الدفعة]]&lt;&gt;"",PaymentSchedule[[#This Row],[الرصيد الأوليّ]]*(InterestRate/PaymentsPerYear),"")</f>
        <v/>
      </c>
      <c r="J7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5" s="2" t="str">
        <f ca="1">IF(PaymentSchedule[[#This Row],[رقم الدفعة]]&lt;&gt;"",SUM(INDEX(PaymentSchedule[الفائدة],1,1):PaymentSchedule[[#This Row],[الفائدة]]),"")</f>
        <v/>
      </c>
    </row>
    <row r="76" spans="1:11" x14ac:dyDescent="0.2">
      <c r="A76" s="13"/>
      <c r="B76" s="1" t="str">
        <f ca="1">IF(LoanIsGood,IF(ROW()-ROW(PaymentSchedule[[#Headers],[رقم الدفعة]])&gt;عدد_الدفعات_المجدولة,"",ROW()-ROW(PaymentSchedule[[#Headers],[رقم الدفعة]])),"")</f>
        <v/>
      </c>
      <c r="C76" s="4" t="str">
        <f ca="1">IF(PaymentSchedule[[#This Row],[رقم الدفعة]]&lt;&gt;"",EOMONTH(LoanStartDate,ROW(PaymentSchedule[[#This Row],[رقم الدفعة]])-ROW(PaymentSchedule[[#Headers],[رقم الدفعة]])-2)+DAY(LoanStartDate),"")</f>
        <v/>
      </c>
      <c r="D76" s="2" t="str">
        <f ca="1">IF(PaymentSchedule[[#This Row],[رقم الدفعة]]&lt;&gt;"",IF(ROW()-ROW(PaymentSchedule[[#Headers],[الرصيد الأوليّ]])=1,مبلغ_القرض,INDEX(PaymentSchedule[الرصيد الختامي],ROW()-ROW(PaymentSchedule[[#Headers],[الرصيد الأوليّ]])-1)),"")</f>
        <v/>
      </c>
      <c r="E76" s="2" t="str">
        <f ca="1">IF(PaymentSchedule[[#This Row],[رقم الدفعة]]&lt;&gt;"",الدفعة_المجدولة,"")</f>
        <v/>
      </c>
      <c r="F7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6" s="2" t="str">
        <f ca="1">IF(PaymentSchedule[[#This Row],[رقم الدفعة]]&lt;&gt;"",PaymentSchedule[[#This Row],[إجمالي الدفعات]]-PaymentSchedule[[#This Row],[الفائدة]],"")</f>
        <v/>
      </c>
      <c r="I76" s="2" t="str">
        <f ca="1">IF(PaymentSchedule[[#This Row],[رقم الدفعة]]&lt;&gt;"",PaymentSchedule[[#This Row],[الرصيد الأوليّ]]*(InterestRate/PaymentsPerYear),"")</f>
        <v/>
      </c>
      <c r="J7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6" s="2" t="str">
        <f ca="1">IF(PaymentSchedule[[#This Row],[رقم الدفعة]]&lt;&gt;"",SUM(INDEX(PaymentSchedule[الفائدة],1,1):PaymentSchedule[[#This Row],[الفائدة]]),"")</f>
        <v/>
      </c>
    </row>
    <row r="77" spans="1:11" x14ac:dyDescent="0.2">
      <c r="A77" s="13"/>
      <c r="B77" s="1" t="str">
        <f ca="1">IF(LoanIsGood,IF(ROW()-ROW(PaymentSchedule[[#Headers],[رقم الدفعة]])&gt;عدد_الدفعات_المجدولة,"",ROW()-ROW(PaymentSchedule[[#Headers],[رقم الدفعة]])),"")</f>
        <v/>
      </c>
      <c r="C77" s="4" t="str">
        <f ca="1">IF(PaymentSchedule[[#This Row],[رقم الدفعة]]&lt;&gt;"",EOMONTH(LoanStartDate,ROW(PaymentSchedule[[#This Row],[رقم الدفعة]])-ROW(PaymentSchedule[[#Headers],[رقم الدفعة]])-2)+DAY(LoanStartDate),"")</f>
        <v/>
      </c>
      <c r="D77" s="2" t="str">
        <f ca="1">IF(PaymentSchedule[[#This Row],[رقم الدفعة]]&lt;&gt;"",IF(ROW()-ROW(PaymentSchedule[[#Headers],[الرصيد الأوليّ]])=1,مبلغ_القرض,INDEX(PaymentSchedule[الرصيد الختامي],ROW()-ROW(PaymentSchedule[[#Headers],[الرصيد الأوليّ]])-1)),"")</f>
        <v/>
      </c>
      <c r="E77" s="2" t="str">
        <f ca="1">IF(PaymentSchedule[[#This Row],[رقم الدفعة]]&lt;&gt;"",الدفعة_المجدولة,"")</f>
        <v/>
      </c>
      <c r="F7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7" s="2" t="str">
        <f ca="1">IF(PaymentSchedule[[#This Row],[رقم الدفعة]]&lt;&gt;"",PaymentSchedule[[#This Row],[إجمالي الدفعات]]-PaymentSchedule[[#This Row],[الفائدة]],"")</f>
        <v/>
      </c>
      <c r="I77" s="2" t="str">
        <f ca="1">IF(PaymentSchedule[[#This Row],[رقم الدفعة]]&lt;&gt;"",PaymentSchedule[[#This Row],[الرصيد الأوليّ]]*(InterestRate/PaymentsPerYear),"")</f>
        <v/>
      </c>
      <c r="J7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7" s="2" t="str">
        <f ca="1">IF(PaymentSchedule[[#This Row],[رقم الدفعة]]&lt;&gt;"",SUM(INDEX(PaymentSchedule[الفائدة],1,1):PaymentSchedule[[#This Row],[الفائدة]]),"")</f>
        <v/>
      </c>
    </row>
    <row r="78" spans="1:11" x14ac:dyDescent="0.2">
      <c r="A78" s="13"/>
      <c r="B78" s="1" t="str">
        <f ca="1">IF(LoanIsGood,IF(ROW()-ROW(PaymentSchedule[[#Headers],[رقم الدفعة]])&gt;عدد_الدفعات_المجدولة,"",ROW()-ROW(PaymentSchedule[[#Headers],[رقم الدفعة]])),"")</f>
        <v/>
      </c>
      <c r="C78" s="4" t="str">
        <f ca="1">IF(PaymentSchedule[[#This Row],[رقم الدفعة]]&lt;&gt;"",EOMONTH(LoanStartDate,ROW(PaymentSchedule[[#This Row],[رقم الدفعة]])-ROW(PaymentSchedule[[#Headers],[رقم الدفعة]])-2)+DAY(LoanStartDate),"")</f>
        <v/>
      </c>
      <c r="D78" s="2" t="str">
        <f ca="1">IF(PaymentSchedule[[#This Row],[رقم الدفعة]]&lt;&gt;"",IF(ROW()-ROW(PaymentSchedule[[#Headers],[الرصيد الأوليّ]])=1,مبلغ_القرض,INDEX(PaymentSchedule[الرصيد الختامي],ROW()-ROW(PaymentSchedule[[#Headers],[الرصيد الأوليّ]])-1)),"")</f>
        <v/>
      </c>
      <c r="E78" s="2" t="str">
        <f ca="1">IF(PaymentSchedule[[#This Row],[رقم الدفعة]]&lt;&gt;"",الدفعة_المجدولة,"")</f>
        <v/>
      </c>
      <c r="F7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8" s="2" t="str">
        <f ca="1">IF(PaymentSchedule[[#This Row],[رقم الدفعة]]&lt;&gt;"",PaymentSchedule[[#This Row],[إجمالي الدفعات]]-PaymentSchedule[[#This Row],[الفائدة]],"")</f>
        <v/>
      </c>
      <c r="I78" s="2" t="str">
        <f ca="1">IF(PaymentSchedule[[#This Row],[رقم الدفعة]]&lt;&gt;"",PaymentSchedule[[#This Row],[الرصيد الأوليّ]]*(InterestRate/PaymentsPerYear),"")</f>
        <v/>
      </c>
      <c r="J7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8" s="2" t="str">
        <f ca="1">IF(PaymentSchedule[[#This Row],[رقم الدفعة]]&lt;&gt;"",SUM(INDEX(PaymentSchedule[الفائدة],1,1):PaymentSchedule[[#This Row],[الفائدة]]),"")</f>
        <v/>
      </c>
    </row>
    <row r="79" spans="1:11" x14ac:dyDescent="0.2">
      <c r="A79" s="13"/>
      <c r="B79" s="1" t="str">
        <f ca="1">IF(LoanIsGood,IF(ROW()-ROW(PaymentSchedule[[#Headers],[رقم الدفعة]])&gt;عدد_الدفعات_المجدولة,"",ROW()-ROW(PaymentSchedule[[#Headers],[رقم الدفعة]])),"")</f>
        <v/>
      </c>
      <c r="C79" s="4" t="str">
        <f ca="1">IF(PaymentSchedule[[#This Row],[رقم الدفعة]]&lt;&gt;"",EOMONTH(LoanStartDate,ROW(PaymentSchedule[[#This Row],[رقم الدفعة]])-ROW(PaymentSchedule[[#Headers],[رقم الدفعة]])-2)+DAY(LoanStartDate),"")</f>
        <v/>
      </c>
      <c r="D79" s="2" t="str">
        <f ca="1">IF(PaymentSchedule[[#This Row],[رقم الدفعة]]&lt;&gt;"",IF(ROW()-ROW(PaymentSchedule[[#Headers],[الرصيد الأوليّ]])=1,مبلغ_القرض,INDEX(PaymentSchedule[الرصيد الختامي],ROW()-ROW(PaymentSchedule[[#Headers],[الرصيد الأوليّ]])-1)),"")</f>
        <v/>
      </c>
      <c r="E79" s="2" t="str">
        <f ca="1">IF(PaymentSchedule[[#This Row],[رقم الدفعة]]&lt;&gt;"",الدفعة_المجدولة,"")</f>
        <v/>
      </c>
      <c r="F7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7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79" s="2" t="str">
        <f ca="1">IF(PaymentSchedule[[#This Row],[رقم الدفعة]]&lt;&gt;"",PaymentSchedule[[#This Row],[إجمالي الدفعات]]-PaymentSchedule[[#This Row],[الفائدة]],"")</f>
        <v/>
      </c>
      <c r="I79" s="2" t="str">
        <f ca="1">IF(PaymentSchedule[[#This Row],[رقم الدفعة]]&lt;&gt;"",PaymentSchedule[[#This Row],[الرصيد الأوليّ]]*(InterestRate/PaymentsPerYear),"")</f>
        <v/>
      </c>
      <c r="J7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79" s="2" t="str">
        <f ca="1">IF(PaymentSchedule[[#This Row],[رقم الدفعة]]&lt;&gt;"",SUM(INDEX(PaymentSchedule[الفائدة],1,1):PaymentSchedule[[#This Row],[الفائدة]]),"")</f>
        <v/>
      </c>
    </row>
    <row r="80" spans="1:11" x14ac:dyDescent="0.2">
      <c r="A80" s="13"/>
      <c r="B80" s="1" t="str">
        <f ca="1">IF(LoanIsGood,IF(ROW()-ROW(PaymentSchedule[[#Headers],[رقم الدفعة]])&gt;عدد_الدفعات_المجدولة,"",ROW()-ROW(PaymentSchedule[[#Headers],[رقم الدفعة]])),"")</f>
        <v/>
      </c>
      <c r="C80" s="4" t="str">
        <f ca="1">IF(PaymentSchedule[[#This Row],[رقم الدفعة]]&lt;&gt;"",EOMONTH(LoanStartDate,ROW(PaymentSchedule[[#This Row],[رقم الدفعة]])-ROW(PaymentSchedule[[#Headers],[رقم الدفعة]])-2)+DAY(LoanStartDate),"")</f>
        <v/>
      </c>
      <c r="D80" s="2" t="str">
        <f ca="1">IF(PaymentSchedule[[#This Row],[رقم الدفعة]]&lt;&gt;"",IF(ROW()-ROW(PaymentSchedule[[#Headers],[الرصيد الأوليّ]])=1,مبلغ_القرض,INDEX(PaymentSchedule[الرصيد الختامي],ROW()-ROW(PaymentSchedule[[#Headers],[الرصيد الأوليّ]])-1)),"")</f>
        <v/>
      </c>
      <c r="E80" s="2" t="str">
        <f ca="1">IF(PaymentSchedule[[#This Row],[رقم الدفعة]]&lt;&gt;"",الدفعة_المجدولة,"")</f>
        <v/>
      </c>
      <c r="F8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0" s="2" t="str">
        <f ca="1">IF(PaymentSchedule[[#This Row],[رقم الدفعة]]&lt;&gt;"",PaymentSchedule[[#This Row],[إجمالي الدفعات]]-PaymentSchedule[[#This Row],[الفائدة]],"")</f>
        <v/>
      </c>
      <c r="I80" s="2" t="str">
        <f ca="1">IF(PaymentSchedule[[#This Row],[رقم الدفعة]]&lt;&gt;"",PaymentSchedule[[#This Row],[الرصيد الأوليّ]]*(InterestRate/PaymentsPerYear),"")</f>
        <v/>
      </c>
      <c r="J8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0" s="2" t="str">
        <f ca="1">IF(PaymentSchedule[[#This Row],[رقم الدفعة]]&lt;&gt;"",SUM(INDEX(PaymentSchedule[الفائدة],1,1):PaymentSchedule[[#This Row],[الفائدة]]),"")</f>
        <v/>
      </c>
    </row>
    <row r="81" spans="1:11" x14ac:dyDescent="0.2">
      <c r="A81" s="13"/>
      <c r="B81" s="1" t="str">
        <f ca="1">IF(LoanIsGood,IF(ROW()-ROW(PaymentSchedule[[#Headers],[رقم الدفعة]])&gt;عدد_الدفعات_المجدولة,"",ROW()-ROW(PaymentSchedule[[#Headers],[رقم الدفعة]])),"")</f>
        <v/>
      </c>
      <c r="C81" s="4" t="str">
        <f ca="1">IF(PaymentSchedule[[#This Row],[رقم الدفعة]]&lt;&gt;"",EOMONTH(LoanStartDate,ROW(PaymentSchedule[[#This Row],[رقم الدفعة]])-ROW(PaymentSchedule[[#Headers],[رقم الدفعة]])-2)+DAY(LoanStartDate),"")</f>
        <v/>
      </c>
      <c r="D81" s="2" t="str">
        <f ca="1">IF(PaymentSchedule[[#This Row],[رقم الدفعة]]&lt;&gt;"",IF(ROW()-ROW(PaymentSchedule[[#Headers],[الرصيد الأوليّ]])=1,مبلغ_القرض,INDEX(PaymentSchedule[الرصيد الختامي],ROW()-ROW(PaymentSchedule[[#Headers],[الرصيد الأوليّ]])-1)),"")</f>
        <v/>
      </c>
      <c r="E81" s="2" t="str">
        <f ca="1">IF(PaymentSchedule[[#This Row],[رقم الدفعة]]&lt;&gt;"",الدفعة_المجدولة,"")</f>
        <v/>
      </c>
      <c r="F8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1" s="2" t="str">
        <f ca="1">IF(PaymentSchedule[[#This Row],[رقم الدفعة]]&lt;&gt;"",PaymentSchedule[[#This Row],[إجمالي الدفعات]]-PaymentSchedule[[#This Row],[الفائدة]],"")</f>
        <v/>
      </c>
      <c r="I81" s="2" t="str">
        <f ca="1">IF(PaymentSchedule[[#This Row],[رقم الدفعة]]&lt;&gt;"",PaymentSchedule[[#This Row],[الرصيد الأوليّ]]*(InterestRate/PaymentsPerYear),"")</f>
        <v/>
      </c>
      <c r="J8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1" s="2" t="str">
        <f ca="1">IF(PaymentSchedule[[#This Row],[رقم الدفعة]]&lt;&gt;"",SUM(INDEX(PaymentSchedule[الفائدة],1,1):PaymentSchedule[[#This Row],[الفائدة]]),"")</f>
        <v/>
      </c>
    </row>
    <row r="82" spans="1:11" x14ac:dyDescent="0.2">
      <c r="A82" s="13"/>
      <c r="B82" s="1" t="str">
        <f ca="1">IF(LoanIsGood,IF(ROW()-ROW(PaymentSchedule[[#Headers],[رقم الدفعة]])&gt;عدد_الدفعات_المجدولة,"",ROW()-ROW(PaymentSchedule[[#Headers],[رقم الدفعة]])),"")</f>
        <v/>
      </c>
      <c r="C82" s="4" t="str">
        <f ca="1">IF(PaymentSchedule[[#This Row],[رقم الدفعة]]&lt;&gt;"",EOMONTH(LoanStartDate,ROW(PaymentSchedule[[#This Row],[رقم الدفعة]])-ROW(PaymentSchedule[[#Headers],[رقم الدفعة]])-2)+DAY(LoanStartDate),"")</f>
        <v/>
      </c>
      <c r="D82" s="2" t="str">
        <f ca="1">IF(PaymentSchedule[[#This Row],[رقم الدفعة]]&lt;&gt;"",IF(ROW()-ROW(PaymentSchedule[[#Headers],[الرصيد الأوليّ]])=1,مبلغ_القرض,INDEX(PaymentSchedule[الرصيد الختامي],ROW()-ROW(PaymentSchedule[[#Headers],[الرصيد الأوليّ]])-1)),"")</f>
        <v/>
      </c>
      <c r="E82" s="2" t="str">
        <f ca="1">IF(PaymentSchedule[[#This Row],[رقم الدفعة]]&lt;&gt;"",الدفعة_المجدولة,"")</f>
        <v/>
      </c>
      <c r="F8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2" s="2" t="str">
        <f ca="1">IF(PaymentSchedule[[#This Row],[رقم الدفعة]]&lt;&gt;"",PaymentSchedule[[#This Row],[إجمالي الدفعات]]-PaymentSchedule[[#This Row],[الفائدة]],"")</f>
        <v/>
      </c>
      <c r="I82" s="2" t="str">
        <f ca="1">IF(PaymentSchedule[[#This Row],[رقم الدفعة]]&lt;&gt;"",PaymentSchedule[[#This Row],[الرصيد الأوليّ]]*(InterestRate/PaymentsPerYear),"")</f>
        <v/>
      </c>
      <c r="J8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2" s="2" t="str">
        <f ca="1">IF(PaymentSchedule[[#This Row],[رقم الدفعة]]&lt;&gt;"",SUM(INDEX(PaymentSchedule[الفائدة],1,1):PaymentSchedule[[#This Row],[الفائدة]]),"")</f>
        <v/>
      </c>
    </row>
    <row r="83" spans="1:11" x14ac:dyDescent="0.2">
      <c r="A83" s="13"/>
      <c r="B83" s="1" t="str">
        <f ca="1">IF(LoanIsGood,IF(ROW()-ROW(PaymentSchedule[[#Headers],[رقم الدفعة]])&gt;عدد_الدفعات_المجدولة,"",ROW()-ROW(PaymentSchedule[[#Headers],[رقم الدفعة]])),"")</f>
        <v/>
      </c>
      <c r="C83" s="4" t="str">
        <f ca="1">IF(PaymentSchedule[[#This Row],[رقم الدفعة]]&lt;&gt;"",EOMONTH(LoanStartDate,ROW(PaymentSchedule[[#This Row],[رقم الدفعة]])-ROW(PaymentSchedule[[#Headers],[رقم الدفعة]])-2)+DAY(LoanStartDate),"")</f>
        <v/>
      </c>
      <c r="D83" s="2" t="str">
        <f ca="1">IF(PaymentSchedule[[#This Row],[رقم الدفعة]]&lt;&gt;"",IF(ROW()-ROW(PaymentSchedule[[#Headers],[الرصيد الأوليّ]])=1,مبلغ_القرض,INDEX(PaymentSchedule[الرصيد الختامي],ROW()-ROW(PaymentSchedule[[#Headers],[الرصيد الأوليّ]])-1)),"")</f>
        <v/>
      </c>
      <c r="E83" s="2" t="str">
        <f ca="1">IF(PaymentSchedule[[#This Row],[رقم الدفعة]]&lt;&gt;"",الدفعة_المجدولة,"")</f>
        <v/>
      </c>
      <c r="F8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3" s="2" t="str">
        <f ca="1">IF(PaymentSchedule[[#This Row],[رقم الدفعة]]&lt;&gt;"",PaymentSchedule[[#This Row],[إجمالي الدفعات]]-PaymentSchedule[[#This Row],[الفائدة]],"")</f>
        <v/>
      </c>
      <c r="I83" s="2" t="str">
        <f ca="1">IF(PaymentSchedule[[#This Row],[رقم الدفعة]]&lt;&gt;"",PaymentSchedule[[#This Row],[الرصيد الأوليّ]]*(InterestRate/PaymentsPerYear),"")</f>
        <v/>
      </c>
      <c r="J8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3" s="2" t="str">
        <f ca="1">IF(PaymentSchedule[[#This Row],[رقم الدفعة]]&lt;&gt;"",SUM(INDEX(PaymentSchedule[الفائدة],1,1):PaymentSchedule[[#This Row],[الفائدة]]),"")</f>
        <v/>
      </c>
    </row>
    <row r="84" spans="1:11" x14ac:dyDescent="0.2">
      <c r="A84" s="13"/>
      <c r="B84" s="1" t="str">
        <f ca="1">IF(LoanIsGood,IF(ROW()-ROW(PaymentSchedule[[#Headers],[رقم الدفعة]])&gt;عدد_الدفعات_المجدولة,"",ROW()-ROW(PaymentSchedule[[#Headers],[رقم الدفعة]])),"")</f>
        <v/>
      </c>
      <c r="C84" s="4" t="str">
        <f ca="1">IF(PaymentSchedule[[#This Row],[رقم الدفعة]]&lt;&gt;"",EOMONTH(LoanStartDate,ROW(PaymentSchedule[[#This Row],[رقم الدفعة]])-ROW(PaymentSchedule[[#Headers],[رقم الدفعة]])-2)+DAY(LoanStartDate),"")</f>
        <v/>
      </c>
      <c r="D84" s="2" t="str">
        <f ca="1">IF(PaymentSchedule[[#This Row],[رقم الدفعة]]&lt;&gt;"",IF(ROW()-ROW(PaymentSchedule[[#Headers],[الرصيد الأوليّ]])=1,مبلغ_القرض,INDEX(PaymentSchedule[الرصيد الختامي],ROW()-ROW(PaymentSchedule[[#Headers],[الرصيد الأوليّ]])-1)),"")</f>
        <v/>
      </c>
      <c r="E84" s="2" t="str">
        <f ca="1">IF(PaymentSchedule[[#This Row],[رقم الدفعة]]&lt;&gt;"",الدفعة_المجدولة,"")</f>
        <v/>
      </c>
      <c r="F8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4" s="2" t="str">
        <f ca="1">IF(PaymentSchedule[[#This Row],[رقم الدفعة]]&lt;&gt;"",PaymentSchedule[[#This Row],[إجمالي الدفعات]]-PaymentSchedule[[#This Row],[الفائدة]],"")</f>
        <v/>
      </c>
      <c r="I84" s="2" t="str">
        <f ca="1">IF(PaymentSchedule[[#This Row],[رقم الدفعة]]&lt;&gt;"",PaymentSchedule[[#This Row],[الرصيد الأوليّ]]*(InterestRate/PaymentsPerYear),"")</f>
        <v/>
      </c>
      <c r="J8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4" s="2" t="str">
        <f ca="1">IF(PaymentSchedule[[#This Row],[رقم الدفعة]]&lt;&gt;"",SUM(INDEX(PaymentSchedule[الفائدة],1,1):PaymentSchedule[[#This Row],[الفائدة]]),"")</f>
        <v/>
      </c>
    </row>
    <row r="85" spans="1:11" x14ac:dyDescent="0.2">
      <c r="A85" s="13"/>
      <c r="B85" s="1" t="str">
        <f ca="1">IF(LoanIsGood,IF(ROW()-ROW(PaymentSchedule[[#Headers],[رقم الدفعة]])&gt;عدد_الدفعات_المجدولة,"",ROW()-ROW(PaymentSchedule[[#Headers],[رقم الدفعة]])),"")</f>
        <v/>
      </c>
      <c r="C85" s="4" t="str">
        <f ca="1">IF(PaymentSchedule[[#This Row],[رقم الدفعة]]&lt;&gt;"",EOMONTH(LoanStartDate,ROW(PaymentSchedule[[#This Row],[رقم الدفعة]])-ROW(PaymentSchedule[[#Headers],[رقم الدفعة]])-2)+DAY(LoanStartDate),"")</f>
        <v/>
      </c>
      <c r="D85" s="2" t="str">
        <f ca="1">IF(PaymentSchedule[[#This Row],[رقم الدفعة]]&lt;&gt;"",IF(ROW()-ROW(PaymentSchedule[[#Headers],[الرصيد الأوليّ]])=1,مبلغ_القرض,INDEX(PaymentSchedule[الرصيد الختامي],ROW()-ROW(PaymentSchedule[[#Headers],[الرصيد الأوليّ]])-1)),"")</f>
        <v/>
      </c>
      <c r="E85" s="2" t="str">
        <f ca="1">IF(PaymentSchedule[[#This Row],[رقم الدفعة]]&lt;&gt;"",الدفعة_المجدولة,"")</f>
        <v/>
      </c>
      <c r="F8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5" s="2" t="str">
        <f ca="1">IF(PaymentSchedule[[#This Row],[رقم الدفعة]]&lt;&gt;"",PaymentSchedule[[#This Row],[إجمالي الدفعات]]-PaymentSchedule[[#This Row],[الفائدة]],"")</f>
        <v/>
      </c>
      <c r="I85" s="2" t="str">
        <f ca="1">IF(PaymentSchedule[[#This Row],[رقم الدفعة]]&lt;&gt;"",PaymentSchedule[[#This Row],[الرصيد الأوليّ]]*(InterestRate/PaymentsPerYear),"")</f>
        <v/>
      </c>
      <c r="J8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5" s="2" t="str">
        <f ca="1">IF(PaymentSchedule[[#This Row],[رقم الدفعة]]&lt;&gt;"",SUM(INDEX(PaymentSchedule[الفائدة],1,1):PaymentSchedule[[#This Row],[الفائدة]]),"")</f>
        <v/>
      </c>
    </row>
    <row r="86" spans="1:11" x14ac:dyDescent="0.2">
      <c r="A86" s="13"/>
      <c r="B86" s="1" t="str">
        <f ca="1">IF(LoanIsGood,IF(ROW()-ROW(PaymentSchedule[[#Headers],[رقم الدفعة]])&gt;عدد_الدفعات_المجدولة,"",ROW()-ROW(PaymentSchedule[[#Headers],[رقم الدفعة]])),"")</f>
        <v/>
      </c>
      <c r="C86" s="4" t="str">
        <f ca="1">IF(PaymentSchedule[[#This Row],[رقم الدفعة]]&lt;&gt;"",EOMONTH(LoanStartDate,ROW(PaymentSchedule[[#This Row],[رقم الدفعة]])-ROW(PaymentSchedule[[#Headers],[رقم الدفعة]])-2)+DAY(LoanStartDate),"")</f>
        <v/>
      </c>
      <c r="D86" s="2" t="str">
        <f ca="1">IF(PaymentSchedule[[#This Row],[رقم الدفعة]]&lt;&gt;"",IF(ROW()-ROW(PaymentSchedule[[#Headers],[الرصيد الأوليّ]])=1,مبلغ_القرض,INDEX(PaymentSchedule[الرصيد الختامي],ROW()-ROW(PaymentSchedule[[#Headers],[الرصيد الأوليّ]])-1)),"")</f>
        <v/>
      </c>
      <c r="E86" s="2" t="str">
        <f ca="1">IF(PaymentSchedule[[#This Row],[رقم الدفعة]]&lt;&gt;"",الدفعة_المجدولة,"")</f>
        <v/>
      </c>
      <c r="F8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6" s="2" t="str">
        <f ca="1">IF(PaymentSchedule[[#This Row],[رقم الدفعة]]&lt;&gt;"",PaymentSchedule[[#This Row],[إجمالي الدفعات]]-PaymentSchedule[[#This Row],[الفائدة]],"")</f>
        <v/>
      </c>
      <c r="I86" s="2" t="str">
        <f ca="1">IF(PaymentSchedule[[#This Row],[رقم الدفعة]]&lt;&gt;"",PaymentSchedule[[#This Row],[الرصيد الأوليّ]]*(InterestRate/PaymentsPerYear),"")</f>
        <v/>
      </c>
      <c r="J8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6" s="2" t="str">
        <f ca="1">IF(PaymentSchedule[[#This Row],[رقم الدفعة]]&lt;&gt;"",SUM(INDEX(PaymentSchedule[الفائدة],1,1):PaymentSchedule[[#This Row],[الفائدة]]),"")</f>
        <v/>
      </c>
    </row>
    <row r="87" spans="1:11" x14ac:dyDescent="0.2">
      <c r="A87" s="13"/>
      <c r="B87" s="1" t="str">
        <f ca="1">IF(LoanIsGood,IF(ROW()-ROW(PaymentSchedule[[#Headers],[رقم الدفعة]])&gt;عدد_الدفعات_المجدولة,"",ROW()-ROW(PaymentSchedule[[#Headers],[رقم الدفعة]])),"")</f>
        <v/>
      </c>
      <c r="C87" s="4" t="str">
        <f ca="1">IF(PaymentSchedule[[#This Row],[رقم الدفعة]]&lt;&gt;"",EOMONTH(LoanStartDate,ROW(PaymentSchedule[[#This Row],[رقم الدفعة]])-ROW(PaymentSchedule[[#Headers],[رقم الدفعة]])-2)+DAY(LoanStartDate),"")</f>
        <v/>
      </c>
      <c r="D87" s="2" t="str">
        <f ca="1">IF(PaymentSchedule[[#This Row],[رقم الدفعة]]&lt;&gt;"",IF(ROW()-ROW(PaymentSchedule[[#Headers],[الرصيد الأوليّ]])=1,مبلغ_القرض,INDEX(PaymentSchedule[الرصيد الختامي],ROW()-ROW(PaymentSchedule[[#Headers],[الرصيد الأوليّ]])-1)),"")</f>
        <v/>
      </c>
      <c r="E87" s="2" t="str">
        <f ca="1">IF(PaymentSchedule[[#This Row],[رقم الدفعة]]&lt;&gt;"",الدفعة_المجدولة,"")</f>
        <v/>
      </c>
      <c r="F8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7" s="2" t="str">
        <f ca="1">IF(PaymentSchedule[[#This Row],[رقم الدفعة]]&lt;&gt;"",PaymentSchedule[[#This Row],[إجمالي الدفعات]]-PaymentSchedule[[#This Row],[الفائدة]],"")</f>
        <v/>
      </c>
      <c r="I87" s="2" t="str">
        <f ca="1">IF(PaymentSchedule[[#This Row],[رقم الدفعة]]&lt;&gt;"",PaymentSchedule[[#This Row],[الرصيد الأوليّ]]*(InterestRate/PaymentsPerYear),"")</f>
        <v/>
      </c>
      <c r="J8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7" s="2" t="str">
        <f ca="1">IF(PaymentSchedule[[#This Row],[رقم الدفعة]]&lt;&gt;"",SUM(INDEX(PaymentSchedule[الفائدة],1,1):PaymentSchedule[[#This Row],[الفائدة]]),"")</f>
        <v/>
      </c>
    </row>
    <row r="88" spans="1:11" x14ac:dyDescent="0.2">
      <c r="A88" s="13"/>
      <c r="B88" s="1" t="str">
        <f ca="1">IF(LoanIsGood,IF(ROW()-ROW(PaymentSchedule[[#Headers],[رقم الدفعة]])&gt;عدد_الدفعات_المجدولة,"",ROW()-ROW(PaymentSchedule[[#Headers],[رقم الدفعة]])),"")</f>
        <v/>
      </c>
      <c r="C88" s="4" t="str">
        <f ca="1">IF(PaymentSchedule[[#This Row],[رقم الدفعة]]&lt;&gt;"",EOMONTH(LoanStartDate,ROW(PaymentSchedule[[#This Row],[رقم الدفعة]])-ROW(PaymentSchedule[[#Headers],[رقم الدفعة]])-2)+DAY(LoanStartDate),"")</f>
        <v/>
      </c>
      <c r="D88" s="2" t="str">
        <f ca="1">IF(PaymentSchedule[[#This Row],[رقم الدفعة]]&lt;&gt;"",IF(ROW()-ROW(PaymentSchedule[[#Headers],[الرصيد الأوليّ]])=1,مبلغ_القرض,INDEX(PaymentSchedule[الرصيد الختامي],ROW()-ROW(PaymentSchedule[[#Headers],[الرصيد الأوليّ]])-1)),"")</f>
        <v/>
      </c>
      <c r="E88" s="2" t="str">
        <f ca="1">IF(PaymentSchedule[[#This Row],[رقم الدفعة]]&lt;&gt;"",الدفعة_المجدولة,"")</f>
        <v/>
      </c>
      <c r="F8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8" s="2" t="str">
        <f ca="1">IF(PaymentSchedule[[#This Row],[رقم الدفعة]]&lt;&gt;"",PaymentSchedule[[#This Row],[إجمالي الدفعات]]-PaymentSchedule[[#This Row],[الفائدة]],"")</f>
        <v/>
      </c>
      <c r="I88" s="2" t="str">
        <f ca="1">IF(PaymentSchedule[[#This Row],[رقم الدفعة]]&lt;&gt;"",PaymentSchedule[[#This Row],[الرصيد الأوليّ]]*(InterestRate/PaymentsPerYear),"")</f>
        <v/>
      </c>
      <c r="J8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8" s="2" t="str">
        <f ca="1">IF(PaymentSchedule[[#This Row],[رقم الدفعة]]&lt;&gt;"",SUM(INDEX(PaymentSchedule[الفائدة],1,1):PaymentSchedule[[#This Row],[الفائدة]]),"")</f>
        <v/>
      </c>
    </row>
    <row r="89" spans="1:11" x14ac:dyDescent="0.2">
      <c r="A89" s="13"/>
      <c r="B89" s="1" t="str">
        <f ca="1">IF(LoanIsGood,IF(ROW()-ROW(PaymentSchedule[[#Headers],[رقم الدفعة]])&gt;عدد_الدفعات_المجدولة,"",ROW()-ROW(PaymentSchedule[[#Headers],[رقم الدفعة]])),"")</f>
        <v/>
      </c>
      <c r="C89" s="4" t="str">
        <f ca="1">IF(PaymentSchedule[[#This Row],[رقم الدفعة]]&lt;&gt;"",EOMONTH(LoanStartDate,ROW(PaymentSchedule[[#This Row],[رقم الدفعة]])-ROW(PaymentSchedule[[#Headers],[رقم الدفعة]])-2)+DAY(LoanStartDate),"")</f>
        <v/>
      </c>
      <c r="D89" s="2" t="str">
        <f ca="1">IF(PaymentSchedule[[#This Row],[رقم الدفعة]]&lt;&gt;"",IF(ROW()-ROW(PaymentSchedule[[#Headers],[الرصيد الأوليّ]])=1,مبلغ_القرض,INDEX(PaymentSchedule[الرصيد الختامي],ROW()-ROW(PaymentSchedule[[#Headers],[الرصيد الأوليّ]])-1)),"")</f>
        <v/>
      </c>
      <c r="E89" s="2" t="str">
        <f ca="1">IF(PaymentSchedule[[#This Row],[رقم الدفعة]]&lt;&gt;"",الدفعة_المجدولة,"")</f>
        <v/>
      </c>
      <c r="F8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8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89" s="2" t="str">
        <f ca="1">IF(PaymentSchedule[[#This Row],[رقم الدفعة]]&lt;&gt;"",PaymentSchedule[[#This Row],[إجمالي الدفعات]]-PaymentSchedule[[#This Row],[الفائدة]],"")</f>
        <v/>
      </c>
      <c r="I89" s="2" t="str">
        <f ca="1">IF(PaymentSchedule[[#This Row],[رقم الدفعة]]&lt;&gt;"",PaymentSchedule[[#This Row],[الرصيد الأوليّ]]*(InterestRate/PaymentsPerYear),"")</f>
        <v/>
      </c>
      <c r="J8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89" s="2" t="str">
        <f ca="1">IF(PaymentSchedule[[#This Row],[رقم الدفعة]]&lt;&gt;"",SUM(INDEX(PaymentSchedule[الفائدة],1,1):PaymentSchedule[[#This Row],[الفائدة]]),"")</f>
        <v/>
      </c>
    </row>
    <row r="90" spans="1:11" x14ac:dyDescent="0.2">
      <c r="A90" s="13"/>
      <c r="B90" s="1" t="str">
        <f ca="1">IF(LoanIsGood,IF(ROW()-ROW(PaymentSchedule[[#Headers],[رقم الدفعة]])&gt;عدد_الدفعات_المجدولة,"",ROW()-ROW(PaymentSchedule[[#Headers],[رقم الدفعة]])),"")</f>
        <v/>
      </c>
      <c r="C90" s="4" t="str">
        <f ca="1">IF(PaymentSchedule[[#This Row],[رقم الدفعة]]&lt;&gt;"",EOMONTH(LoanStartDate,ROW(PaymentSchedule[[#This Row],[رقم الدفعة]])-ROW(PaymentSchedule[[#Headers],[رقم الدفعة]])-2)+DAY(LoanStartDate),"")</f>
        <v/>
      </c>
      <c r="D90" s="2" t="str">
        <f ca="1">IF(PaymentSchedule[[#This Row],[رقم الدفعة]]&lt;&gt;"",IF(ROW()-ROW(PaymentSchedule[[#Headers],[الرصيد الأوليّ]])=1,مبلغ_القرض,INDEX(PaymentSchedule[الرصيد الختامي],ROW()-ROW(PaymentSchedule[[#Headers],[الرصيد الأوليّ]])-1)),"")</f>
        <v/>
      </c>
      <c r="E90" s="2" t="str">
        <f ca="1">IF(PaymentSchedule[[#This Row],[رقم الدفعة]]&lt;&gt;"",الدفعة_المجدولة,"")</f>
        <v/>
      </c>
      <c r="F9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0" s="2" t="str">
        <f ca="1">IF(PaymentSchedule[[#This Row],[رقم الدفعة]]&lt;&gt;"",PaymentSchedule[[#This Row],[إجمالي الدفعات]]-PaymentSchedule[[#This Row],[الفائدة]],"")</f>
        <v/>
      </c>
      <c r="I90" s="2" t="str">
        <f ca="1">IF(PaymentSchedule[[#This Row],[رقم الدفعة]]&lt;&gt;"",PaymentSchedule[[#This Row],[الرصيد الأوليّ]]*(InterestRate/PaymentsPerYear),"")</f>
        <v/>
      </c>
      <c r="J9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0" s="2" t="str">
        <f ca="1">IF(PaymentSchedule[[#This Row],[رقم الدفعة]]&lt;&gt;"",SUM(INDEX(PaymentSchedule[الفائدة],1,1):PaymentSchedule[[#This Row],[الفائدة]]),"")</f>
        <v/>
      </c>
    </row>
    <row r="91" spans="1:11" x14ac:dyDescent="0.2">
      <c r="A91" s="13"/>
      <c r="B91" s="1" t="str">
        <f ca="1">IF(LoanIsGood,IF(ROW()-ROW(PaymentSchedule[[#Headers],[رقم الدفعة]])&gt;عدد_الدفعات_المجدولة,"",ROW()-ROW(PaymentSchedule[[#Headers],[رقم الدفعة]])),"")</f>
        <v/>
      </c>
      <c r="C91" s="4" t="str">
        <f ca="1">IF(PaymentSchedule[[#This Row],[رقم الدفعة]]&lt;&gt;"",EOMONTH(LoanStartDate,ROW(PaymentSchedule[[#This Row],[رقم الدفعة]])-ROW(PaymentSchedule[[#Headers],[رقم الدفعة]])-2)+DAY(LoanStartDate),"")</f>
        <v/>
      </c>
      <c r="D91" s="2" t="str">
        <f ca="1">IF(PaymentSchedule[[#This Row],[رقم الدفعة]]&lt;&gt;"",IF(ROW()-ROW(PaymentSchedule[[#Headers],[الرصيد الأوليّ]])=1,مبلغ_القرض,INDEX(PaymentSchedule[الرصيد الختامي],ROW()-ROW(PaymentSchedule[[#Headers],[الرصيد الأوليّ]])-1)),"")</f>
        <v/>
      </c>
      <c r="E91" s="2" t="str">
        <f ca="1">IF(PaymentSchedule[[#This Row],[رقم الدفعة]]&lt;&gt;"",الدفعة_المجدولة,"")</f>
        <v/>
      </c>
      <c r="F9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1" s="2" t="str">
        <f ca="1">IF(PaymentSchedule[[#This Row],[رقم الدفعة]]&lt;&gt;"",PaymentSchedule[[#This Row],[إجمالي الدفعات]]-PaymentSchedule[[#This Row],[الفائدة]],"")</f>
        <v/>
      </c>
      <c r="I91" s="2" t="str">
        <f ca="1">IF(PaymentSchedule[[#This Row],[رقم الدفعة]]&lt;&gt;"",PaymentSchedule[[#This Row],[الرصيد الأوليّ]]*(InterestRate/PaymentsPerYear),"")</f>
        <v/>
      </c>
      <c r="J9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1" s="2" t="str">
        <f ca="1">IF(PaymentSchedule[[#This Row],[رقم الدفعة]]&lt;&gt;"",SUM(INDEX(PaymentSchedule[الفائدة],1,1):PaymentSchedule[[#This Row],[الفائدة]]),"")</f>
        <v/>
      </c>
    </row>
    <row r="92" spans="1:11" x14ac:dyDescent="0.2">
      <c r="A92" s="13"/>
      <c r="B92" s="1" t="str">
        <f ca="1">IF(LoanIsGood,IF(ROW()-ROW(PaymentSchedule[[#Headers],[رقم الدفعة]])&gt;عدد_الدفعات_المجدولة,"",ROW()-ROW(PaymentSchedule[[#Headers],[رقم الدفعة]])),"")</f>
        <v/>
      </c>
      <c r="C92" s="4" t="str">
        <f ca="1">IF(PaymentSchedule[[#This Row],[رقم الدفعة]]&lt;&gt;"",EOMONTH(LoanStartDate,ROW(PaymentSchedule[[#This Row],[رقم الدفعة]])-ROW(PaymentSchedule[[#Headers],[رقم الدفعة]])-2)+DAY(LoanStartDate),"")</f>
        <v/>
      </c>
      <c r="D92" s="2" t="str">
        <f ca="1">IF(PaymentSchedule[[#This Row],[رقم الدفعة]]&lt;&gt;"",IF(ROW()-ROW(PaymentSchedule[[#Headers],[الرصيد الأوليّ]])=1,مبلغ_القرض,INDEX(PaymentSchedule[الرصيد الختامي],ROW()-ROW(PaymentSchedule[[#Headers],[الرصيد الأوليّ]])-1)),"")</f>
        <v/>
      </c>
      <c r="E92" s="2" t="str">
        <f ca="1">IF(PaymentSchedule[[#This Row],[رقم الدفعة]]&lt;&gt;"",الدفعة_المجدولة,"")</f>
        <v/>
      </c>
      <c r="F9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2" s="2" t="str">
        <f ca="1">IF(PaymentSchedule[[#This Row],[رقم الدفعة]]&lt;&gt;"",PaymentSchedule[[#This Row],[إجمالي الدفعات]]-PaymentSchedule[[#This Row],[الفائدة]],"")</f>
        <v/>
      </c>
      <c r="I92" s="2" t="str">
        <f ca="1">IF(PaymentSchedule[[#This Row],[رقم الدفعة]]&lt;&gt;"",PaymentSchedule[[#This Row],[الرصيد الأوليّ]]*(InterestRate/PaymentsPerYear),"")</f>
        <v/>
      </c>
      <c r="J9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2" s="2" t="str">
        <f ca="1">IF(PaymentSchedule[[#This Row],[رقم الدفعة]]&lt;&gt;"",SUM(INDEX(PaymentSchedule[الفائدة],1,1):PaymentSchedule[[#This Row],[الفائدة]]),"")</f>
        <v/>
      </c>
    </row>
    <row r="93" spans="1:11" x14ac:dyDescent="0.2">
      <c r="A93" s="13"/>
      <c r="B93" s="1" t="str">
        <f ca="1">IF(LoanIsGood,IF(ROW()-ROW(PaymentSchedule[[#Headers],[رقم الدفعة]])&gt;عدد_الدفعات_المجدولة,"",ROW()-ROW(PaymentSchedule[[#Headers],[رقم الدفعة]])),"")</f>
        <v/>
      </c>
      <c r="C93" s="4" t="str">
        <f ca="1">IF(PaymentSchedule[[#This Row],[رقم الدفعة]]&lt;&gt;"",EOMONTH(LoanStartDate,ROW(PaymentSchedule[[#This Row],[رقم الدفعة]])-ROW(PaymentSchedule[[#Headers],[رقم الدفعة]])-2)+DAY(LoanStartDate),"")</f>
        <v/>
      </c>
      <c r="D93" s="2" t="str">
        <f ca="1">IF(PaymentSchedule[[#This Row],[رقم الدفعة]]&lt;&gt;"",IF(ROW()-ROW(PaymentSchedule[[#Headers],[الرصيد الأوليّ]])=1,مبلغ_القرض,INDEX(PaymentSchedule[الرصيد الختامي],ROW()-ROW(PaymentSchedule[[#Headers],[الرصيد الأوليّ]])-1)),"")</f>
        <v/>
      </c>
      <c r="E93" s="2" t="str">
        <f ca="1">IF(PaymentSchedule[[#This Row],[رقم الدفعة]]&lt;&gt;"",الدفعة_المجدولة,"")</f>
        <v/>
      </c>
      <c r="F9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3" s="2" t="str">
        <f ca="1">IF(PaymentSchedule[[#This Row],[رقم الدفعة]]&lt;&gt;"",PaymentSchedule[[#This Row],[إجمالي الدفعات]]-PaymentSchedule[[#This Row],[الفائدة]],"")</f>
        <v/>
      </c>
      <c r="I93" s="2" t="str">
        <f ca="1">IF(PaymentSchedule[[#This Row],[رقم الدفعة]]&lt;&gt;"",PaymentSchedule[[#This Row],[الرصيد الأوليّ]]*(InterestRate/PaymentsPerYear),"")</f>
        <v/>
      </c>
      <c r="J9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3" s="2" t="str">
        <f ca="1">IF(PaymentSchedule[[#This Row],[رقم الدفعة]]&lt;&gt;"",SUM(INDEX(PaymentSchedule[الفائدة],1,1):PaymentSchedule[[#This Row],[الفائدة]]),"")</f>
        <v/>
      </c>
    </row>
    <row r="94" spans="1:11" x14ac:dyDescent="0.2">
      <c r="A94" s="13"/>
      <c r="B94" s="1" t="str">
        <f ca="1">IF(LoanIsGood,IF(ROW()-ROW(PaymentSchedule[[#Headers],[رقم الدفعة]])&gt;عدد_الدفعات_المجدولة,"",ROW()-ROW(PaymentSchedule[[#Headers],[رقم الدفعة]])),"")</f>
        <v/>
      </c>
      <c r="C94" s="4" t="str">
        <f ca="1">IF(PaymentSchedule[[#This Row],[رقم الدفعة]]&lt;&gt;"",EOMONTH(LoanStartDate,ROW(PaymentSchedule[[#This Row],[رقم الدفعة]])-ROW(PaymentSchedule[[#Headers],[رقم الدفعة]])-2)+DAY(LoanStartDate),"")</f>
        <v/>
      </c>
      <c r="D94" s="2" t="str">
        <f ca="1">IF(PaymentSchedule[[#This Row],[رقم الدفعة]]&lt;&gt;"",IF(ROW()-ROW(PaymentSchedule[[#Headers],[الرصيد الأوليّ]])=1,مبلغ_القرض,INDEX(PaymentSchedule[الرصيد الختامي],ROW()-ROW(PaymentSchedule[[#Headers],[الرصيد الأوليّ]])-1)),"")</f>
        <v/>
      </c>
      <c r="E94" s="2" t="str">
        <f ca="1">IF(PaymentSchedule[[#This Row],[رقم الدفعة]]&lt;&gt;"",الدفعة_المجدولة,"")</f>
        <v/>
      </c>
      <c r="F9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4" s="2" t="str">
        <f ca="1">IF(PaymentSchedule[[#This Row],[رقم الدفعة]]&lt;&gt;"",PaymentSchedule[[#This Row],[إجمالي الدفعات]]-PaymentSchedule[[#This Row],[الفائدة]],"")</f>
        <v/>
      </c>
      <c r="I94" s="2" t="str">
        <f ca="1">IF(PaymentSchedule[[#This Row],[رقم الدفعة]]&lt;&gt;"",PaymentSchedule[[#This Row],[الرصيد الأوليّ]]*(InterestRate/PaymentsPerYear),"")</f>
        <v/>
      </c>
      <c r="J9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4" s="2" t="str">
        <f ca="1">IF(PaymentSchedule[[#This Row],[رقم الدفعة]]&lt;&gt;"",SUM(INDEX(PaymentSchedule[الفائدة],1,1):PaymentSchedule[[#This Row],[الفائدة]]),"")</f>
        <v/>
      </c>
    </row>
    <row r="95" spans="1:11" x14ac:dyDescent="0.2">
      <c r="A95" s="13"/>
      <c r="B95" s="1" t="str">
        <f ca="1">IF(LoanIsGood,IF(ROW()-ROW(PaymentSchedule[[#Headers],[رقم الدفعة]])&gt;عدد_الدفعات_المجدولة,"",ROW()-ROW(PaymentSchedule[[#Headers],[رقم الدفعة]])),"")</f>
        <v/>
      </c>
      <c r="C95" s="4" t="str">
        <f ca="1">IF(PaymentSchedule[[#This Row],[رقم الدفعة]]&lt;&gt;"",EOMONTH(LoanStartDate,ROW(PaymentSchedule[[#This Row],[رقم الدفعة]])-ROW(PaymentSchedule[[#Headers],[رقم الدفعة]])-2)+DAY(LoanStartDate),"")</f>
        <v/>
      </c>
      <c r="D95" s="2" t="str">
        <f ca="1">IF(PaymentSchedule[[#This Row],[رقم الدفعة]]&lt;&gt;"",IF(ROW()-ROW(PaymentSchedule[[#Headers],[الرصيد الأوليّ]])=1,مبلغ_القرض,INDEX(PaymentSchedule[الرصيد الختامي],ROW()-ROW(PaymentSchedule[[#Headers],[الرصيد الأوليّ]])-1)),"")</f>
        <v/>
      </c>
      <c r="E95" s="2" t="str">
        <f ca="1">IF(PaymentSchedule[[#This Row],[رقم الدفعة]]&lt;&gt;"",الدفعة_المجدولة,"")</f>
        <v/>
      </c>
      <c r="F9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5" s="2" t="str">
        <f ca="1">IF(PaymentSchedule[[#This Row],[رقم الدفعة]]&lt;&gt;"",PaymentSchedule[[#This Row],[إجمالي الدفعات]]-PaymentSchedule[[#This Row],[الفائدة]],"")</f>
        <v/>
      </c>
      <c r="I95" s="2" t="str">
        <f ca="1">IF(PaymentSchedule[[#This Row],[رقم الدفعة]]&lt;&gt;"",PaymentSchedule[[#This Row],[الرصيد الأوليّ]]*(InterestRate/PaymentsPerYear),"")</f>
        <v/>
      </c>
      <c r="J9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5" s="2" t="str">
        <f ca="1">IF(PaymentSchedule[[#This Row],[رقم الدفعة]]&lt;&gt;"",SUM(INDEX(PaymentSchedule[الفائدة],1,1):PaymentSchedule[[#This Row],[الفائدة]]),"")</f>
        <v/>
      </c>
    </row>
    <row r="96" spans="1:11" x14ac:dyDescent="0.2">
      <c r="A96" s="13"/>
      <c r="B96" s="1" t="str">
        <f ca="1">IF(LoanIsGood,IF(ROW()-ROW(PaymentSchedule[[#Headers],[رقم الدفعة]])&gt;عدد_الدفعات_المجدولة,"",ROW()-ROW(PaymentSchedule[[#Headers],[رقم الدفعة]])),"")</f>
        <v/>
      </c>
      <c r="C96" s="4" t="str">
        <f ca="1">IF(PaymentSchedule[[#This Row],[رقم الدفعة]]&lt;&gt;"",EOMONTH(LoanStartDate,ROW(PaymentSchedule[[#This Row],[رقم الدفعة]])-ROW(PaymentSchedule[[#Headers],[رقم الدفعة]])-2)+DAY(LoanStartDate),"")</f>
        <v/>
      </c>
      <c r="D96" s="2" t="str">
        <f ca="1">IF(PaymentSchedule[[#This Row],[رقم الدفعة]]&lt;&gt;"",IF(ROW()-ROW(PaymentSchedule[[#Headers],[الرصيد الأوليّ]])=1,مبلغ_القرض,INDEX(PaymentSchedule[الرصيد الختامي],ROW()-ROW(PaymentSchedule[[#Headers],[الرصيد الأوليّ]])-1)),"")</f>
        <v/>
      </c>
      <c r="E96" s="2" t="str">
        <f ca="1">IF(PaymentSchedule[[#This Row],[رقم الدفعة]]&lt;&gt;"",الدفعة_المجدولة,"")</f>
        <v/>
      </c>
      <c r="F9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6" s="2" t="str">
        <f ca="1">IF(PaymentSchedule[[#This Row],[رقم الدفعة]]&lt;&gt;"",PaymentSchedule[[#This Row],[إجمالي الدفعات]]-PaymentSchedule[[#This Row],[الفائدة]],"")</f>
        <v/>
      </c>
      <c r="I96" s="2" t="str">
        <f ca="1">IF(PaymentSchedule[[#This Row],[رقم الدفعة]]&lt;&gt;"",PaymentSchedule[[#This Row],[الرصيد الأوليّ]]*(InterestRate/PaymentsPerYear),"")</f>
        <v/>
      </c>
      <c r="J9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6" s="2" t="str">
        <f ca="1">IF(PaymentSchedule[[#This Row],[رقم الدفعة]]&lt;&gt;"",SUM(INDEX(PaymentSchedule[الفائدة],1,1):PaymentSchedule[[#This Row],[الفائدة]]),"")</f>
        <v/>
      </c>
    </row>
    <row r="97" spans="1:11" x14ac:dyDescent="0.2">
      <c r="A97" s="13"/>
      <c r="B97" s="1" t="str">
        <f ca="1">IF(LoanIsGood,IF(ROW()-ROW(PaymentSchedule[[#Headers],[رقم الدفعة]])&gt;عدد_الدفعات_المجدولة,"",ROW()-ROW(PaymentSchedule[[#Headers],[رقم الدفعة]])),"")</f>
        <v/>
      </c>
      <c r="C97" s="4" t="str">
        <f ca="1">IF(PaymentSchedule[[#This Row],[رقم الدفعة]]&lt;&gt;"",EOMONTH(LoanStartDate,ROW(PaymentSchedule[[#This Row],[رقم الدفعة]])-ROW(PaymentSchedule[[#Headers],[رقم الدفعة]])-2)+DAY(LoanStartDate),"")</f>
        <v/>
      </c>
      <c r="D97" s="2" t="str">
        <f ca="1">IF(PaymentSchedule[[#This Row],[رقم الدفعة]]&lt;&gt;"",IF(ROW()-ROW(PaymentSchedule[[#Headers],[الرصيد الأوليّ]])=1,مبلغ_القرض,INDEX(PaymentSchedule[الرصيد الختامي],ROW()-ROW(PaymentSchedule[[#Headers],[الرصيد الأوليّ]])-1)),"")</f>
        <v/>
      </c>
      <c r="E97" s="2" t="str">
        <f ca="1">IF(PaymentSchedule[[#This Row],[رقم الدفعة]]&lt;&gt;"",الدفعة_المجدولة,"")</f>
        <v/>
      </c>
      <c r="F9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7" s="2" t="str">
        <f ca="1">IF(PaymentSchedule[[#This Row],[رقم الدفعة]]&lt;&gt;"",PaymentSchedule[[#This Row],[إجمالي الدفعات]]-PaymentSchedule[[#This Row],[الفائدة]],"")</f>
        <v/>
      </c>
      <c r="I97" s="2" t="str">
        <f ca="1">IF(PaymentSchedule[[#This Row],[رقم الدفعة]]&lt;&gt;"",PaymentSchedule[[#This Row],[الرصيد الأوليّ]]*(InterestRate/PaymentsPerYear),"")</f>
        <v/>
      </c>
      <c r="J9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7" s="2" t="str">
        <f ca="1">IF(PaymentSchedule[[#This Row],[رقم الدفعة]]&lt;&gt;"",SUM(INDEX(PaymentSchedule[الفائدة],1,1):PaymentSchedule[[#This Row],[الفائدة]]),"")</f>
        <v/>
      </c>
    </row>
    <row r="98" spans="1:11" x14ac:dyDescent="0.2">
      <c r="A98" s="13"/>
      <c r="B98" s="1" t="str">
        <f ca="1">IF(LoanIsGood,IF(ROW()-ROW(PaymentSchedule[[#Headers],[رقم الدفعة]])&gt;عدد_الدفعات_المجدولة,"",ROW()-ROW(PaymentSchedule[[#Headers],[رقم الدفعة]])),"")</f>
        <v/>
      </c>
      <c r="C98" s="4" t="str">
        <f ca="1">IF(PaymentSchedule[[#This Row],[رقم الدفعة]]&lt;&gt;"",EOMONTH(LoanStartDate,ROW(PaymentSchedule[[#This Row],[رقم الدفعة]])-ROW(PaymentSchedule[[#Headers],[رقم الدفعة]])-2)+DAY(LoanStartDate),"")</f>
        <v/>
      </c>
      <c r="D98" s="2" t="str">
        <f ca="1">IF(PaymentSchedule[[#This Row],[رقم الدفعة]]&lt;&gt;"",IF(ROW()-ROW(PaymentSchedule[[#Headers],[الرصيد الأوليّ]])=1,مبلغ_القرض,INDEX(PaymentSchedule[الرصيد الختامي],ROW()-ROW(PaymentSchedule[[#Headers],[الرصيد الأوليّ]])-1)),"")</f>
        <v/>
      </c>
      <c r="E98" s="2" t="str">
        <f ca="1">IF(PaymentSchedule[[#This Row],[رقم الدفعة]]&lt;&gt;"",الدفعة_المجدولة,"")</f>
        <v/>
      </c>
      <c r="F9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8" s="2" t="str">
        <f ca="1">IF(PaymentSchedule[[#This Row],[رقم الدفعة]]&lt;&gt;"",PaymentSchedule[[#This Row],[إجمالي الدفعات]]-PaymentSchedule[[#This Row],[الفائدة]],"")</f>
        <v/>
      </c>
      <c r="I98" s="2" t="str">
        <f ca="1">IF(PaymentSchedule[[#This Row],[رقم الدفعة]]&lt;&gt;"",PaymentSchedule[[#This Row],[الرصيد الأوليّ]]*(InterestRate/PaymentsPerYear),"")</f>
        <v/>
      </c>
      <c r="J9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8" s="2" t="str">
        <f ca="1">IF(PaymentSchedule[[#This Row],[رقم الدفعة]]&lt;&gt;"",SUM(INDEX(PaymentSchedule[الفائدة],1,1):PaymentSchedule[[#This Row],[الفائدة]]),"")</f>
        <v/>
      </c>
    </row>
    <row r="99" spans="1:11" x14ac:dyDescent="0.2">
      <c r="A99" s="13"/>
      <c r="B99" s="1" t="str">
        <f ca="1">IF(LoanIsGood,IF(ROW()-ROW(PaymentSchedule[[#Headers],[رقم الدفعة]])&gt;عدد_الدفعات_المجدولة,"",ROW()-ROW(PaymentSchedule[[#Headers],[رقم الدفعة]])),"")</f>
        <v/>
      </c>
      <c r="C99" s="4" t="str">
        <f ca="1">IF(PaymentSchedule[[#This Row],[رقم الدفعة]]&lt;&gt;"",EOMONTH(LoanStartDate,ROW(PaymentSchedule[[#This Row],[رقم الدفعة]])-ROW(PaymentSchedule[[#Headers],[رقم الدفعة]])-2)+DAY(LoanStartDate),"")</f>
        <v/>
      </c>
      <c r="D99" s="2" t="str">
        <f ca="1">IF(PaymentSchedule[[#This Row],[رقم الدفعة]]&lt;&gt;"",IF(ROW()-ROW(PaymentSchedule[[#Headers],[الرصيد الأوليّ]])=1,مبلغ_القرض,INDEX(PaymentSchedule[الرصيد الختامي],ROW()-ROW(PaymentSchedule[[#Headers],[الرصيد الأوليّ]])-1)),"")</f>
        <v/>
      </c>
      <c r="E99" s="2" t="str">
        <f ca="1">IF(PaymentSchedule[[#This Row],[رقم الدفعة]]&lt;&gt;"",الدفعة_المجدولة,"")</f>
        <v/>
      </c>
      <c r="F9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9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99" s="2" t="str">
        <f ca="1">IF(PaymentSchedule[[#This Row],[رقم الدفعة]]&lt;&gt;"",PaymentSchedule[[#This Row],[إجمالي الدفعات]]-PaymentSchedule[[#This Row],[الفائدة]],"")</f>
        <v/>
      </c>
      <c r="I99" s="2" t="str">
        <f ca="1">IF(PaymentSchedule[[#This Row],[رقم الدفعة]]&lt;&gt;"",PaymentSchedule[[#This Row],[الرصيد الأوليّ]]*(InterestRate/PaymentsPerYear),"")</f>
        <v/>
      </c>
      <c r="J9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99" s="2" t="str">
        <f ca="1">IF(PaymentSchedule[[#This Row],[رقم الدفعة]]&lt;&gt;"",SUM(INDEX(PaymentSchedule[الفائدة],1,1):PaymentSchedule[[#This Row],[الفائدة]]),"")</f>
        <v/>
      </c>
    </row>
    <row r="100" spans="1:11" x14ac:dyDescent="0.2">
      <c r="A100" s="13"/>
      <c r="B100" s="1" t="str">
        <f ca="1">IF(LoanIsGood,IF(ROW()-ROW(PaymentSchedule[[#Headers],[رقم الدفعة]])&gt;عدد_الدفعات_المجدولة,"",ROW()-ROW(PaymentSchedule[[#Headers],[رقم الدفعة]])),"")</f>
        <v/>
      </c>
      <c r="C100" s="4" t="str">
        <f ca="1">IF(PaymentSchedule[[#This Row],[رقم الدفعة]]&lt;&gt;"",EOMONTH(LoanStartDate,ROW(PaymentSchedule[[#This Row],[رقم الدفعة]])-ROW(PaymentSchedule[[#Headers],[رقم الدفعة]])-2)+DAY(LoanStartDate),"")</f>
        <v/>
      </c>
      <c r="D100" s="2" t="str">
        <f ca="1">IF(PaymentSchedule[[#This Row],[رقم الدفعة]]&lt;&gt;"",IF(ROW()-ROW(PaymentSchedule[[#Headers],[الرصيد الأوليّ]])=1,مبلغ_القرض,INDEX(PaymentSchedule[الرصيد الختامي],ROW()-ROW(PaymentSchedule[[#Headers],[الرصيد الأوليّ]])-1)),"")</f>
        <v/>
      </c>
      <c r="E100" s="2" t="str">
        <f ca="1">IF(PaymentSchedule[[#This Row],[رقم الدفعة]]&lt;&gt;"",الدفعة_المجدولة,"")</f>
        <v/>
      </c>
      <c r="F10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0" s="2" t="str">
        <f ca="1">IF(PaymentSchedule[[#This Row],[رقم الدفعة]]&lt;&gt;"",PaymentSchedule[[#This Row],[إجمالي الدفعات]]-PaymentSchedule[[#This Row],[الفائدة]],"")</f>
        <v/>
      </c>
      <c r="I100" s="2" t="str">
        <f ca="1">IF(PaymentSchedule[[#This Row],[رقم الدفعة]]&lt;&gt;"",PaymentSchedule[[#This Row],[الرصيد الأوليّ]]*(InterestRate/PaymentsPerYear),"")</f>
        <v/>
      </c>
      <c r="J10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0" s="2" t="str">
        <f ca="1">IF(PaymentSchedule[[#This Row],[رقم الدفعة]]&lt;&gt;"",SUM(INDEX(PaymentSchedule[الفائدة],1,1):PaymentSchedule[[#This Row],[الفائدة]]),"")</f>
        <v/>
      </c>
    </row>
    <row r="101" spans="1:11" x14ac:dyDescent="0.2">
      <c r="A101" s="13"/>
      <c r="B101" s="1" t="str">
        <f ca="1">IF(LoanIsGood,IF(ROW()-ROW(PaymentSchedule[[#Headers],[رقم الدفعة]])&gt;عدد_الدفعات_المجدولة,"",ROW()-ROW(PaymentSchedule[[#Headers],[رقم الدفعة]])),"")</f>
        <v/>
      </c>
      <c r="C101" s="4" t="str">
        <f ca="1">IF(PaymentSchedule[[#This Row],[رقم الدفعة]]&lt;&gt;"",EOMONTH(LoanStartDate,ROW(PaymentSchedule[[#This Row],[رقم الدفعة]])-ROW(PaymentSchedule[[#Headers],[رقم الدفعة]])-2)+DAY(LoanStartDate),"")</f>
        <v/>
      </c>
      <c r="D101" s="2" t="str">
        <f ca="1">IF(PaymentSchedule[[#This Row],[رقم الدفعة]]&lt;&gt;"",IF(ROW()-ROW(PaymentSchedule[[#Headers],[الرصيد الأوليّ]])=1,مبلغ_القرض,INDEX(PaymentSchedule[الرصيد الختامي],ROW()-ROW(PaymentSchedule[[#Headers],[الرصيد الأوليّ]])-1)),"")</f>
        <v/>
      </c>
      <c r="E101" s="2" t="str">
        <f ca="1">IF(PaymentSchedule[[#This Row],[رقم الدفعة]]&lt;&gt;"",الدفعة_المجدولة,"")</f>
        <v/>
      </c>
      <c r="F10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1" s="2" t="str">
        <f ca="1">IF(PaymentSchedule[[#This Row],[رقم الدفعة]]&lt;&gt;"",PaymentSchedule[[#This Row],[إجمالي الدفعات]]-PaymentSchedule[[#This Row],[الفائدة]],"")</f>
        <v/>
      </c>
      <c r="I101" s="2" t="str">
        <f ca="1">IF(PaymentSchedule[[#This Row],[رقم الدفعة]]&lt;&gt;"",PaymentSchedule[[#This Row],[الرصيد الأوليّ]]*(InterestRate/PaymentsPerYear),"")</f>
        <v/>
      </c>
      <c r="J10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1" s="2" t="str">
        <f ca="1">IF(PaymentSchedule[[#This Row],[رقم الدفعة]]&lt;&gt;"",SUM(INDEX(PaymentSchedule[الفائدة],1,1):PaymentSchedule[[#This Row],[الفائدة]]),"")</f>
        <v/>
      </c>
    </row>
    <row r="102" spans="1:11" x14ac:dyDescent="0.2">
      <c r="A102" s="13"/>
      <c r="B102" s="1" t="str">
        <f ca="1">IF(LoanIsGood,IF(ROW()-ROW(PaymentSchedule[[#Headers],[رقم الدفعة]])&gt;عدد_الدفعات_المجدولة,"",ROW()-ROW(PaymentSchedule[[#Headers],[رقم الدفعة]])),"")</f>
        <v/>
      </c>
      <c r="C102" s="4" t="str">
        <f ca="1">IF(PaymentSchedule[[#This Row],[رقم الدفعة]]&lt;&gt;"",EOMONTH(LoanStartDate,ROW(PaymentSchedule[[#This Row],[رقم الدفعة]])-ROW(PaymentSchedule[[#Headers],[رقم الدفعة]])-2)+DAY(LoanStartDate),"")</f>
        <v/>
      </c>
      <c r="D102" s="2" t="str">
        <f ca="1">IF(PaymentSchedule[[#This Row],[رقم الدفعة]]&lt;&gt;"",IF(ROW()-ROW(PaymentSchedule[[#Headers],[الرصيد الأوليّ]])=1,مبلغ_القرض,INDEX(PaymentSchedule[الرصيد الختامي],ROW()-ROW(PaymentSchedule[[#Headers],[الرصيد الأوليّ]])-1)),"")</f>
        <v/>
      </c>
      <c r="E102" s="2" t="str">
        <f ca="1">IF(PaymentSchedule[[#This Row],[رقم الدفعة]]&lt;&gt;"",الدفعة_المجدولة,"")</f>
        <v/>
      </c>
      <c r="F10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2" s="2" t="str">
        <f ca="1">IF(PaymentSchedule[[#This Row],[رقم الدفعة]]&lt;&gt;"",PaymentSchedule[[#This Row],[إجمالي الدفعات]]-PaymentSchedule[[#This Row],[الفائدة]],"")</f>
        <v/>
      </c>
      <c r="I102" s="2" t="str">
        <f ca="1">IF(PaymentSchedule[[#This Row],[رقم الدفعة]]&lt;&gt;"",PaymentSchedule[[#This Row],[الرصيد الأوليّ]]*(InterestRate/PaymentsPerYear),"")</f>
        <v/>
      </c>
      <c r="J10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2" s="2" t="str">
        <f ca="1">IF(PaymentSchedule[[#This Row],[رقم الدفعة]]&lt;&gt;"",SUM(INDEX(PaymentSchedule[الفائدة],1,1):PaymentSchedule[[#This Row],[الفائدة]]),"")</f>
        <v/>
      </c>
    </row>
    <row r="103" spans="1:11" x14ac:dyDescent="0.2">
      <c r="A103" s="13"/>
      <c r="B103" s="1" t="str">
        <f ca="1">IF(LoanIsGood,IF(ROW()-ROW(PaymentSchedule[[#Headers],[رقم الدفعة]])&gt;عدد_الدفعات_المجدولة,"",ROW()-ROW(PaymentSchedule[[#Headers],[رقم الدفعة]])),"")</f>
        <v/>
      </c>
      <c r="C103" s="4" t="str">
        <f ca="1">IF(PaymentSchedule[[#This Row],[رقم الدفعة]]&lt;&gt;"",EOMONTH(LoanStartDate,ROW(PaymentSchedule[[#This Row],[رقم الدفعة]])-ROW(PaymentSchedule[[#Headers],[رقم الدفعة]])-2)+DAY(LoanStartDate),"")</f>
        <v/>
      </c>
      <c r="D103" s="2" t="str">
        <f ca="1">IF(PaymentSchedule[[#This Row],[رقم الدفعة]]&lt;&gt;"",IF(ROW()-ROW(PaymentSchedule[[#Headers],[الرصيد الأوليّ]])=1,مبلغ_القرض,INDEX(PaymentSchedule[الرصيد الختامي],ROW()-ROW(PaymentSchedule[[#Headers],[الرصيد الأوليّ]])-1)),"")</f>
        <v/>
      </c>
      <c r="E103" s="2" t="str">
        <f ca="1">IF(PaymentSchedule[[#This Row],[رقم الدفعة]]&lt;&gt;"",الدفعة_المجدولة,"")</f>
        <v/>
      </c>
      <c r="F10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3" s="2" t="str">
        <f ca="1">IF(PaymentSchedule[[#This Row],[رقم الدفعة]]&lt;&gt;"",PaymentSchedule[[#This Row],[إجمالي الدفعات]]-PaymentSchedule[[#This Row],[الفائدة]],"")</f>
        <v/>
      </c>
      <c r="I103" s="2" t="str">
        <f ca="1">IF(PaymentSchedule[[#This Row],[رقم الدفعة]]&lt;&gt;"",PaymentSchedule[[#This Row],[الرصيد الأوليّ]]*(InterestRate/PaymentsPerYear),"")</f>
        <v/>
      </c>
      <c r="J10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3" s="2" t="str">
        <f ca="1">IF(PaymentSchedule[[#This Row],[رقم الدفعة]]&lt;&gt;"",SUM(INDEX(PaymentSchedule[الفائدة],1,1):PaymentSchedule[[#This Row],[الفائدة]]),"")</f>
        <v/>
      </c>
    </row>
    <row r="104" spans="1:11" x14ac:dyDescent="0.2">
      <c r="A104" s="13"/>
      <c r="B104" s="1" t="str">
        <f ca="1">IF(LoanIsGood,IF(ROW()-ROW(PaymentSchedule[[#Headers],[رقم الدفعة]])&gt;عدد_الدفعات_المجدولة,"",ROW()-ROW(PaymentSchedule[[#Headers],[رقم الدفعة]])),"")</f>
        <v/>
      </c>
      <c r="C104" s="4" t="str">
        <f ca="1">IF(PaymentSchedule[[#This Row],[رقم الدفعة]]&lt;&gt;"",EOMONTH(LoanStartDate,ROW(PaymentSchedule[[#This Row],[رقم الدفعة]])-ROW(PaymentSchedule[[#Headers],[رقم الدفعة]])-2)+DAY(LoanStartDate),"")</f>
        <v/>
      </c>
      <c r="D104" s="2" t="str">
        <f ca="1">IF(PaymentSchedule[[#This Row],[رقم الدفعة]]&lt;&gt;"",IF(ROW()-ROW(PaymentSchedule[[#Headers],[الرصيد الأوليّ]])=1,مبلغ_القرض,INDEX(PaymentSchedule[الرصيد الختامي],ROW()-ROW(PaymentSchedule[[#Headers],[الرصيد الأوليّ]])-1)),"")</f>
        <v/>
      </c>
      <c r="E104" s="2" t="str">
        <f ca="1">IF(PaymentSchedule[[#This Row],[رقم الدفعة]]&lt;&gt;"",الدفعة_المجدولة,"")</f>
        <v/>
      </c>
      <c r="F10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4" s="2" t="str">
        <f ca="1">IF(PaymentSchedule[[#This Row],[رقم الدفعة]]&lt;&gt;"",PaymentSchedule[[#This Row],[إجمالي الدفعات]]-PaymentSchedule[[#This Row],[الفائدة]],"")</f>
        <v/>
      </c>
      <c r="I104" s="2" t="str">
        <f ca="1">IF(PaymentSchedule[[#This Row],[رقم الدفعة]]&lt;&gt;"",PaymentSchedule[[#This Row],[الرصيد الأوليّ]]*(InterestRate/PaymentsPerYear),"")</f>
        <v/>
      </c>
      <c r="J10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4" s="2" t="str">
        <f ca="1">IF(PaymentSchedule[[#This Row],[رقم الدفعة]]&lt;&gt;"",SUM(INDEX(PaymentSchedule[الفائدة],1,1):PaymentSchedule[[#This Row],[الفائدة]]),"")</f>
        <v/>
      </c>
    </row>
    <row r="105" spans="1:11" x14ac:dyDescent="0.2">
      <c r="A105" s="13"/>
      <c r="B105" s="1" t="str">
        <f ca="1">IF(LoanIsGood,IF(ROW()-ROW(PaymentSchedule[[#Headers],[رقم الدفعة]])&gt;عدد_الدفعات_المجدولة,"",ROW()-ROW(PaymentSchedule[[#Headers],[رقم الدفعة]])),"")</f>
        <v/>
      </c>
      <c r="C105" s="4" t="str">
        <f ca="1">IF(PaymentSchedule[[#This Row],[رقم الدفعة]]&lt;&gt;"",EOMONTH(LoanStartDate,ROW(PaymentSchedule[[#This Row],[رقم الدفعة]])-ROW(PaymentSchedule[[#Headers],[رقم الدفعة]])-2)+DAY(LoanStartDate),"")</f>
        <v/>
      </c>
      <c r="D105" s="2" t="str">
        <f ca="1">IF(PaymentSchedule[[#This Row],[رقم الدفعة]]&lt;&gt;"",IF(ROW()-ROW(PaymentSchedule[[#Headers],[الرصيد الأوليّ]])=1,مبلغ_القرض,INDEX(PaymentSchedule[الرصيد الختامي],ROW()-ROW(PaymentSchedule[[#Headers],[الرصيد الأوليّ]])-1)),"")</f>
        <v/>
      </c>
      <c r="E105" s="2" t="str">
        <f ca="1">IF(PaymentSchedule[[#This Row],[رقم الدفعة]]&lt;&gt;"",الدفعة_المجدولة,"")</f>
        <v/>
      </c>
      <c r="F10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5" s="2" t="str">
        <f ca="1">IF(PaymentSchedule[[#This Row],[رقم الدفعة]]&lt;&gt;"",PaymentSchedule[[#This Row],[إجمالي الدفعات]]-PaymentSchedule[[#This Row],[الفائدة]],"")</f>
        <v/>
      </c>
      <c r="I105" s="2" t="str">
        <f ca="1">IF(PaymentSchedule[[#This Row],[رقم الدفعة]]&lt;&gt;"",PaymentSchedule[[#This Row],[الرصيد الأوليّ]]*(InterestRate/PaymentsPerYear),"")</f>
        <v/>
      </c>
      <c r="J10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5" s="2" t="str">
        <f ca="1">IF(PaymentSchedule[[#This Row],[رقم الدفعة]]&lt;&gt;"",SUM(INDEX(PaymentSchedule[الفائدة],1,1):PaymentSchedule[[#This Row],[الفائدة]]),"")</f>
        <v/>
      </c>
    </row>
    <row r="106" spans="1:11" x14ac:dyDescent="0.2">
      <c r="A106" s="13"/>
      <c r="B106" s="1" t="str">
        <f ca="1">IF(LoanIsGood,IF(ROW()-ROW(PaymentSchedule[[#Headers],[رقم الدفعة]])&gt;عدد_الدفعات_المجدولة,"",ROW()-ROW(PaymentSchedule[[#Headers],[رقم الدفعة]])),"")</f>
        <v/>
      </c>
      <c r="C106" s="4" t="str">
        <f ca="1">IF(PaymentSchedule[[#This Row],[رقم الدفعة]]&lt;&gt;"",EOMONTH(LoanStartDate,ROW(PaymentSchedule[[#This Row],[رقم الدفعة]])-ROW(PaymentSchedule[[#Headers],[رقم الدفعة]])-2)+DAY(LoanStartDate),"")</f>
        <v/>
      </c>
      <c r="D106" s="2" t="str">
        <f ca="1">IF(PaymentSchedule[[#This Row],[رقم الدفعة]]&lt;&gt;"",IF(ROW()-ROW(PaymentSchedule[[#Headers],[الرصيد الأوليّ]])=1,مبلغ_القرض,INDEX(PaymentSchedule[الرصيد الختامي],ROW()-ROW(PaymentSchedule[[#Headers],[الرصيد الأوليّ]])-1)),"")</f>
        <v/>
      </c>
      <c r="E106" s="2" t="str">
        <f ca="1">IF(PaymentSchedule[[#This Row],[رقم الدفعة]]&lt;&gt;"",الدفعة_المجدولة,"")</f>
        <v/>
      </c>
      <c r="F10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6" s="2" t="str">
        <f ca="1">IF(PaymentSchedule[[#This Row],[رقم الدفعة]]&lt;&gt;"",PaymentSchedule[[#This Row],[إجمالي الدفعات]]-PaymentSchedule[[#This Row],[الفائدة]],"")</f>
        <v/>
      </c>
      <c r="I106" s="2" t="str">
        <f ca="1">IF(PaymentSchedule[[#This Row],[رقم الدفعة]]&lt;&gt;"",PaymentSchedule[[#This Row],[الرصيد الأوليّ]]*(InterestRate/PaymentsPerYear),"")</f>
        <v/>
      </c>
      <c r="J10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6" s="2" t="str">
        <f ca="1">IF(PaymentSchedule[[#This Row],[رقم الدفعة]]&lt;&gt;"",SUM(INDEX(PaymentSchedule[الفائدة],1,1):PaymentSchedule[[#This Row],[الفائدة]]),"")</f>
        <v/>
      </c>
    </row>
    <row r="107" spans="1:11" x14ac:dyDescent="0.2">
      <c r="A107" s="13"/>
      <c r="B107" s="1" t="str">
        <f ca="1">IF(LoanIsGood,IF(ROW()-ROW(PaymentSchedule[[#Headers],[رقم الدفعة]])&gt;عدد_الدفعات_المجدولة,"",ROW()-ROW(PaymentSchedule[[#Headers],[رقم الدفعة]])),"")</f>
        <v/>
      </c>
      <c r="C107" s="4" t="str">
        <f ca="1">IF(PaymentSchedule[[#This Row],[رقم الدفعة]]&lt;&gt;"",EOMONTH(LoanStartDate,ROW(PaymentSchedule[[#This Row],[رقم الدفعة]])-ROW(PaymentSchedule[[#Headers],[رقم الدفعة]])-2)+DAY(LoanStartDate),"")</f>
        <v/>
      </c>
      <c r="D107" s="2" t="str">
        <f ca="1">IF(PaymentSchedule[[#This Row],[رقم الدفعة]]&lt;&gt;"",IF(ROW()-ROW(PaymentSchedule[[#Headers],[الرصيد الأوليّ]])=1,مبلغ_القرض,INDEX(PaymentSchedule[الرصيد الختامي],ROW()-ROW(PaymentSchedule[[#Headers],[الرصيد الأوليّ]])-1)),"")</f>
        <v/>
      </c>
      <c r="E107" s="2" t="str">
        <f ca="1">IF(PaymentSchedule[[#This Row],[رقم الدفعة]]&lt;&gt;"",الدفعة_المجدولة,"")</f>
        <v/>
      </c>
      <c r="F10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7" s="2" t="str">
        <f ca="1">IF(PaymentSchedule[[#This Row],[رقم الدفعة]]&lt;&gt;"",PaymentSchedule[[#This Row],[إجمالي الدفعات]]-PaymentSchedule[[#This Row],[الفائدة]],"")</f>
        <v/>
      </c>
      <c r="I107" s="2" t="str">
        <f ca="1">IF(PaymentSchedule[[#This Row],[رقم الدفعة]]&lt;&gt;"",PaymentSchedule[[#This Row],[الرصيد الأوليّ]]*(InterestRate/PaymentsPerYear),"")</f>
        <v/>
      </c>
      <c r="J10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7" s="2" t="str">
        <f ca="1">IF(PaymentSchedule[[#This Row],[رقم الدفعة]]&lt;&gt;"",SUM(INDEX(PaymentSchedule[الفائدة],1,1):PaymentSchedule[[#This Row],[الفائدة]]),"")</f>
        <v/>
      </c>
    </row>
    <row r="108" spans="1:11" x14ac:dyDescent="0.2">
      <c r="A108" s="13"/>
      <c r="B108" s="1" t="str">
        <f ca="1">IF(LoanIsGood,IF(ROW()-ROW(PaymentSchedule[[#Headers],[رقم الدفعة]])&gt;عدد_الدفعات_المجدولة,"",ROW()-ROW(PaymentSchedule[[#Headers],[رقم الدفعة]])),"")</f>
        <v/>
      </c>
      <c r="C108" s="4" t="str">
        <f ca="1">IF(PaymentSchedule[[#This Row],[رقم الدفعة]]&lt;&gt;"",EOMONTH(LoanStartDate,ROW(PaymentSchedule[[#This Row],[رقم الدفعة]])-ROW(PaymentSchedule[[#Headers],[رقم الدفعة]])-2)+DAY(LoanStartDate),"")</f>
        <v/>
      </c>
      <c r="D108" s="2" t="str">
        <f ca="1">IF(PaymentSchedule[[#This Row],[رقم الدفعة]]&lt;&gt;"",IF(ROW()-ROW(PaymentSchedule[[#Headers],[الرصيد الأوليّ]])=1,مبلغ_القرض,INDEX(PaymentSchedule[الرصيد الختامي],ROW()-ROW(PaymentSchedule[[#Headers],[الرصيد الأوليّ]])-1)),"")</f>
        <v/>
      </c>
      <c r="E108" s="2" t="str">
        <f ca="1">IF(PaymentSchedule[[#This Row],[رقم الدفعة]]&lt;&gt;"",الدفعة_المجدولة,"")</f>
        <v/>
      </c>
      <c r="F10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8" s="2" t="str">
        <f ca="1">IF(PaymentSchedule[[#This Row],[رقم الدفعة]]&lt;&gt;"",PaymentSchedule[[#This Row],[إجمالي الدفعات]]-PaymentSchedule[[#This Row],[الفائدة]],"")</f>
        <v/>
      </c>
      <c r="I108" s="2" t="str">
        <f ca="1">IF(PaymentSchedule[[#This Row],[رقم الدفعة]]&lt;&gt;"",PaymentSchedule[[#This Row],[الرصيد الأوليّ]]*(InterestRate/PaymentsPerYear),"")</f>
        <v/>
      </c>
      <c r="J10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8" s="2" t="str">
        <f ca="1">IF(PaymentSchedule[[#This Row],[رقم الدفعة]]&lt;&gt;"",SUM(INDEX(PaymentSchedule[الفائدة],1,1):PaymentSchedule[[#This Row],[الفائدة]]),"")</f>
        <v/>
      </c>
    </row>
    <row r="109" spans="1:11" x14ac:dyDescent="0.2">
      <c r="A109" s="13"/>
      <c r="B109" s="1" t="str">
        <f ca="1">IF(LoanIsGood,IF(ROW()-ROW(PaymentSchedule[[#Headers],[رقم الدفعة]])&gt;عدد_الدفعات_المجدولة,"",ROW()-ROW(PaymentSchedule[[#Headers],[رقم الدفعة]])),"")</f>
        <v/>
      </c>
      <c r="C109" s="4" t="str">
        <f ca="1">IF(PaymentSchedule[[#This Row],[رقم الدفعة]]&lt;&gt;"",EOMONTH(LoanStartDate,ROW(PaymentSchedule[[#This Row],[رقم الدفعة]])-ROW(PaymentSchedule[[#Headers],[رقم الدفعة]])-2)+DAY(LoanStartDate),"")</f>
        <v/>
      </c>
      <c r="D109" s="2" t="str">
        <f ca="1">IF(PaymentSchedule[[#This Row],[رقم الدفعة]]&lt;&gt;"",IF(ROW()-ROW(PaymentSchedule[[#Headers],[الرصيد الأوليّ]])=1,مبلغ_القرض,INDEX(PaymentSchedule[الرصيد الختامي],ROW()-ROW(PaymentSchedule[[#Headers],[الرصيد الأوليّ]])-1)),"")</f>
        <v/>
      </c>
      <c r="E109" s="2" t="str">
        <f ca="1">IF(PaymentSchedule[[#This Row],[رقم الدفعة]]&lt;&gt;"",الدفعة_المجدولة,"")</f>
        <v/>
      </c>
      <c r="F10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0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09" s="2" t="str">
        <f ca="1">IF(PaymentSchedule[[#This Row],[رقم الدفعة]]&lt;&gt;"",PaymentSchedule[[#This Row],[إجمالي الدفعات]]-PaymentSchedule[[#This Row],[الفائدة]],"")</f>
        <v/>
      </c>
      <c r="I109" s="2" t="str">
        <f ca="1">IF(PaymentSchedule[[#This Row],[رقم الدفعة]]&lt;&gt;"",PaymentSchedule[[#This Row],[الرصيد الأوليّ]]*(InterestRate/PaymentsPerYear),"")</f>
        <v/>
      </c>
      <c r="J10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09" s="2" t="str">
        <f ca="1">IF(PaymentSchedule[[#This Row],[رقم الدفعة]]&lt;&gt;"",SUM(INDEX(PaymentSchedule[الفائدة],1,1):PaymentSchedule[[#This Row],[الفائدة]]),"")</f>
        <v/>
      </c>
    </row>
    <row r="110" spans="1:11" x14ac:dyDescent="0.2">
      <c r="A110" s="13"/>
      <c r="B110" s="1" t="str">
        <f ca="1">IF(LoanIsGood,IF(ROW()-ROW(PaymentSchedule[[#Headers],[رقم الدفعة]])&gt;عدد_الدفعات_المجدولة,"",ROW()-ROW(PaymentSchedule[[#Headers],[رقم الدفعة]])),"")</f>
        <v/>
      </c>
      <c r="C110" s="4" t="str">
        <f ca="1">IF(PaymentSchedule[[#This Row],[رقم الدفعة]]&lt;&gt;"",EOMONTH(LoanStartDate,ROW(PaymentSchedule[[#This Row],[رقم الدفعة]])-ROW(PaymentSchedule[[#Headers],[رقم الدفعة]])-2)+DAY(LoanStartDate),"")</f>
        <v/>
      </c>
      <c r="D110" s="2" t="str">
        <f ca="1">IF(PaymentSchedule[[#This Row],[رقم الدفعة]]&lt;&gt;"",IF(ROW()-ROW(PaymentSchedule[[#Headers],[الرصيد الأوليّ]])=1,مبلغ_القرض,INDEX(PaymentSchedule[الرصيد الختامي],ROW()-ROW(PaymentSchedule[[#Headers],[الرصيد الأوليّ]])-1)),"")</f>
        <v/>
      </c>
      <c r="E110" s="2" t="str">
        <f ca="1">IF(PaymentSchedule[[#This Row],[رقم الدفعة]]&lt;&gt;"",الدفعة_المجدولة,"")</f>
        <v/>
      </c>
      <c r="F11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0" s="2" t="str">
        <f ca="1">IF(PaymentSchedule[[#This Row],[رقم الدفعة]]&lt;&gt;"",PaymentSchedule[[#This Row],[إجمالي الدفعات]]-PaymentSchedule[[#This Row],[الفائدة]],"")</f>
        <v/>
      </c>
      <c r="I110" s="2" t="str">
        <f ca="1">IF(PaymentSchedule[[#This Row],[رقم الدفعة]]&lt;&gt;"",PaymentSchedule[[#This Row],[الرصيد الأوليّ]]*(InterestRate/PaymentsPerYear),"")</f>
        <v/>
      </c>
      <c r="J11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0" s="2" t="str">
        <f ca="1">IF(PaymentSchedule[[#This Row],[رقم الدفعة]]&lt;&gt;"",SUM(INDEX(PaymentSchedule[الفائدة],1,1):PaymentSchedule[[#This Row],[الفائدة]]),"")</f>
        <v/>
      </c>
    </row>
    <row r="111" spans="1:11" x14ac:dyDescent="0.2">
      <c r="A111" s="13"/>
      <c r="B111" s="1" t="str">
        <f ca="1">IF(LoanIsGood,IF(ROW()-ROW(PaymentSchedule[[#Headers],[رقم الدفعة]])&gt;عدد_الدفعات_المجدولة,"",ROW()-ROW(PaymentSchedule[[#Headers],[رقم الدفعة]])),"")</f>
        <v/>
      </c>
      <c r="C111" s="4" t="str">
        <f ca="1">IF(PaymentSchedule[[#This Row],[رقم الدفعة]]&lt;&gt;"",EOMONTH(LoanStartDate,ROW(PaymentSchedule[[#This Row],[رقم الدفعة]])-ROW(PaymentSchedule[[#Headers],[رقم الدفعة]])-2)+DAY(LoanStartDate),"")</f>
        <v/>
      </c>
      <c r="D111" s="2" t="str">
        <f ca="1">IF(PaymentSchedule[[#This Row],[رقم الدفعة]]&lt;&gt;"",IF(ROW()-ROW(PaymentSchedule[[#Headers],[الرصيد الأوليّ]])=1,مبلغ_القرض,INDEX(PaymentSchedule[الرصيد الختامي],ROW()-ROW(PaymentSchedule[[#Headers],[الرصيد الأوليّ]])-1)),"")</f>
        <v/>
      </c>
      <c r="E111" s="2" t="str">
        <f ca="1">IF(PaymentSchedule[[#This Row],[رقم الدفعة]]&lt;&gt;"",الدفعة_المجدولة,"")</f>
        <v/>
      </c>
      <c r="F11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1" s="2" t="str">
        <f ca="1">IF(PaymentSchedule[[#This Row],[رقم الدفعة]]&lt;&gt;"",PaymentSchedule[[#This Row],[إجمالي الدفعات]]-PaymentSchedule[[#This Row],[الفائدة]],"")</f>
        <v/>
      </c>
      <c r="I111" s="2" t="str">
        <f ca="1">IF(PaymentSchedule[[#This Row],[رقم الدفعة]]&lt;&gt;"",PaymentSchedule[[#This Row],[الرصيد الأوليّ]]*(InterestRate/PaymentsPerYear),"")</f>
        <v/>
      </c>
      <c r="J11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1" s="2" t="str">
        <f ca="1">IF(PaymentSchedule[[#This Row],[رقم الدفعة]]&lt;&gt;"",SUM(INDEX(PaymentSchedule[الفائدة],1,1):PaymentSchedule[[#This Row],[الفائدة]]),"")</f>
        <v/>
      </c>
    </row>
    <row r="112" spans="1:11" x14ac:dyDescent="0.2">
      <c r="A112" s="13"/>
      <c r="B112" s="1" t="str">
        <f ca="1">IF(LoanIsGood,IF(ROW()-ROW(PaymentSchedule[[#Headers],[رقم الدفعة]])&gt;عدد_الدفعات_المجدولة,"",ROW()-ROW(PaymentSchedule[[#Headers],[رقم الدفعة]])),"")</f>
        <v/>
      </c>
      <c r="C112" s="4" t="str">
        <f ca="1">IF(PaymentSchedule[[#This Row],[رقم الدفعة]]&lt;&gt;"",EOMONTH(LoanStartDate,ROW(PaymentSchedule[[#This Row],[رقم الدفعة]])-ROW(PaymentSchedule[[#Headers],[رقم الدفعة]])-2)+DAY(LoanStartDate),"")</f>
        <v/>
      </c>
      <c r="D112" s="2" t="str">
        <f ca="1">IF(PaymentSchedule[[#This Row],[رقم الدفعة]]&lt;&gt;"",IF(ROW()-ROW(PaymentSchedule[[#Headers],[الرصيد الأوليّ]])=1,مبلغ_القرض,INDEX(PaymentSchedule[الرصيد الختامي],ROW()-ROW(PaymentSchedule[[#Headers],[الرصيد الأوليّ]])-1)),"")</f>
        <v/>
      </c>
      <c r="E112" s="2" t="str">
        <f ca="1">IF(PaymentSchedule[[#This Row],[رقم الدفعة]]&lt;&gt;"",الدفعة_المجدولة,"")</f>
        <v/>
      </c>
      <c r="F11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2" s="2" t="str">
        <f ca="1">IF(PaymentSchedule[[#This Row],[رقم الدفعة]]&lt;&gt;"",PaymentSchedule[[#This Row],[إجمالي الدفعات]]-PaymentSchedule[[#This Row],[الفائدة]],"")</f>
        <v/>
      </c>
      <c r="I112" s="2" t="str">
        <f ca="1">IF(PaymentSchedule[[#This Row],[رقم الدفعة]]&lt;&gt;"",PaymentSchedule[[#This Row],[الرصيد الأوليّ]]*(InterestRate/PaymentsPerYear),"")</f>
        <v/>
      </c>
      <c r="J11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2" s="2" t="str">
        <f ca="1">IF(PaymentSchedule[[#This Row],[رقم الدفعة]]&lt;&gt;"",SUM(INDEX(PaymentSchedule[الفائدة],1,1):PaymentSchedule[[#This Row],[الفائدة]]),"")</f>
        <v/>
      </c>
    </row>
    <row r="113" spans="1:11" x14ac:dyDescent="0.2">
      <c r="A113" s="13"/>
      <c r="B113" s="1" t="str">
        <f ca="1">IF(LoanIsGood,IF(ROW()-ROW(PaymentSchedule[[#Headers],[رقم الدفعة]])&gt;عدد_الدفعات_المجدولة,"",ROW()-ROW(PaymentSchedule[[#Headers],[رقم الدفعة]])),"")</f>
        <v/>
      </c>
      <c r="C113" s="4" t="str">
        <f ca="1">IF(PaymentSchedule[[#This Row],[رقم الدفعة]]&lt;&gt;"",EOMONTH(LoanStartDate,ROW(PaymentSchedule[[#This Row],[رقم الدفعة]])-ROW(PaymentSchedule[[#Headers],[رقم الدفعة]])-2)+DAY(LoanStartDate),"")</f>
        <v/>
      </c>
      <c r="D113" s="2" t="str">
        <f ca="1">IF(PaymentSchedule[[#This Row],[رقم الدفعة]]&lt;&gt;"",IF(ROW()-ROW(PaymentSchedule[[#Headers],[الرصيد الأوليّ]])=1,مبلغ_القرض,INDEX(PaymentSchedule[الرصيد الختامي],ROW()-ROW(PaymentSchedule[[#Headers],[الرصيد الأوليّ]])-1)),"")</f>
        <v/>
      </c>
      <c r="E113" s="2" t="str">
        <f ca="1">IF(PaymentSchedule[[#This Row],[رقم الدفعة]]&lt;&gt;"",الدفعة_المجدولة,"")</f>
        <v/>
      </c>
      <c r="F11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3" s="2" t="str">
        <f ca="1">IF(PaymentSchedule[[#This Row],[رقم الدفعة]]&lt;&gt;"",PaymentSchedule[[#This Row],[إجمالي الدفعات]]-PaymentSchedule[[#This Row],[الفائدة]],"")</f>
        <v/>
      </c>
      <c r="I113" s="2" t="str">
        <f ca="1">IF(PaymentSchedule[[#This Row],[رقم الدفعة]]&lt;&gt;"",PaymentSchedule[[#This Row],[الرصيد الأوليّ]]*(InterestRate/PaymentsPerYear),"")</f>
        <v/>
      </c>
      <c r="J11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3" s="2" t="str">
        <f ca="1">IF(PaymentSchedule[[#This Row],[رقم الدفعة]]&lt;&gt;"",SUM(INDEX(PaymentSchedule[الفائدة],1,1):PaymentSchedule[[#This Row],[الفائدة]]),"")</f>
        <v/>
      </c>
    </row>
    <row r="114" spans="1:11" x14ac:dyDescent="0.2">
      <c r="A114" s="13"/>
      <c r="B114" s="1" t="str">
        <f ca="1">IF(LoanIsGood,IF(ROW()-ROW(PaymentSchedule[[#Headers],[رقم الدفعة]])&gt;عدد_الدفعات_المجدولة,"",ROW()-ROW(PaymentSchedule[[#Headers],[رقم الدفعة]])),"")</f>
        <v/>
      </c>
      <c r="C114" s="4" t="str">
        <f ca="1">IF(PaymentSchedule[[#This Row],[رقم الدفعة]]&lt;&gt;"",EOMONTH(LoanStartDate,ROW(PaymentSchedule[[#This Row],[رقم الدفعة]])-ROW(PaymentSchedule[[#Headers],[رقم الدفعة]])-2)+DAY(LoanStartDate),"")</f>
        <v/>
      </c>
      <c r="D114" s="2" t="str">
        <f ca="1">IF(PaymentSchedule[[#This Row],[رقم الدفعة]]&lt;&gt;"",IF(ROW()-ROW(PaymentSchedule[[#Headers],[الرصيد الأوليّ]])=1,مبلغ_القرض,INDEX(PaymentSchedule[الرصيد الختامي],ROW()-ROW(PaymentSchedule[[#Headers],[الرصيد الأوليّ]])-1)),"")</f>
        <v/>
      </c>
      <c r="E114" s="2" t="str">
        <f ca="1">IF(PaymentSchedule[[#This Row],[رقم الدفعة]]&lt;&gt;"",الدفعة_المجدولة,"")</f>
        <v/>
      </c>
      <c r="F11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4" s="2" t="str">
        <f ca="1">IF(PaymentSchedule[[#This Row],[رقم الدفعة]]&lt;&gt;"",PaymentSchedule[[#This Row],[إجمالي الدفعات]]-PaymentSchedule[[#This Row],[الفائدة]],"")</f>
        <v/>
      </c>
      <c r="I114" s="2" t="str">
        <f ca="1">IF(PaymentSchedule[[#This Row],[رقم الدفعة]]&lt;&gt;"",PaymentSchedule[[#This Row],[الرصيد الأوليّ]]*(InterestRate/PaymentsPerYear),"")</f>
        <v/>
      </c>
      <c r="J11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4" s="2" t="str">
        <f ca="1">IF(PaymentSchedule[[#This Row],[رقم الدفعة]]&lt;&gt;"",SUM(INDEX(PaymentSchedule[الفائدة],1,1):PaymentSchedule[[#This Row],[الفائدة]]),"")</f>
        <v/>
      </c>
    </row>
    <row r="115" spans="1:11" x14ac:dyDescent="0.2">
      <c r="A115" s="13"/>
      <c r="B115" s="1" t="str">
        <f ca="1">IF(LoanIsGood,IF(ROW()-ROW(PaymentSchedule[[#Headers],[رقم الدفعة]])&gt;عدد_الدفعات_المجدولة,"",ROW()-ROW(PaymentSchedule[[#Headers],[رقم الدفعة]])),"")</f>
        <v/>
      </c>
      <c r="C115" s="4" t="str">
        <f ca="1">IF(PaymentSchedule[[#This Row],[رقم الدفعة]]&lt;&gt;"",EOMONTH(LoanStartDate,ROW(PaymentSchedule[[#This Row],[رقم الدفعة]])-ROW(PaymentSchedule[[#Headers],[رقم الدفعة]])-2)+DAY(LoanStartDate),"")</f>
        <v/>
      </c>
      <c r="D115" s="2" t="str">
        <f ca="1">IF(PaymentSchedule[[#This Row],[رقم الدفعة]]&lt;&gt;"",IF(ROW()-ROW(PaymentSchedule[[#Headers],[الرصيد الأوليّ]])=1,مبلغ_القرض,INDEX(PaymentSchedule[الرصيد الختامي],ROW()-ROW(PaymentSchedule[[#Headers],[الرصيد الأوليّ]])-1)),"")</f>
        <v/>
      </c>
      <c r="E115" s="2" t="str">
        <f ca="1">IF(PaymentSchedule[[#This Row],[رقم الدفعة]]&lt;&gt;"",الدفعة_المجدولة,"")</f>
        <v/>
      </c>
      <c r="F11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5" s="2" t="str">
        <f ca="1">IF(PaymentSchedule[[#This Row],[رقم الدفعة]]&lt;&gt;"",PaymentSchedule[[#This Row],[إجمالي الدفعات]]-PaymentSchedule[[#This Row],[الفائدة]],"")</f>
        <v/>
      </c>
      <c r="I115" s="2" t="str">
        <f ca="1">IF(PaymentSchedule[[#This Row],[رقم الدفعة]]&lt;&gt;"",PaymentSchedule[[#This Row],[الرصيد الأوليّ]]*(InterestRate/PaymentsPerYear),"")</f>
        <v/>
      </c>
      <c r="J11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5" s="2" t="str">
        <f ca="1">IF(PaymentSchedule[[#This Row],[رقم الدفعة]]&lt;&gt;"",SUM(INDEX(PaymentSchedule[الفائدة],1,1):PaymentSchedule[[#This Row],[الفائدة]]),"")</f>
        <v/>
      </c>
    </row>
    <row r="116" spans="1:11" x14ac:dyDescent="0.2">
      <c r="A116" s="13"/>
      <c r="B116" s="1" t="str">
        <f ca="1">IF(LoanIsGood,IF(ROW()-ROW(PaymentSchedule[[#Headers],[رقم الدفعة]])&gt;عدد_الدفعات_المجدولة,"",ROW()-ROW(PaymentSchedule[[#Headers],[رقم الدفعة]])),"")</f>
        <v/>
      </c>
      <c r="C116" s="4" t="str">
        <f ca="1">IF(PaymentSchedule[[#This Row],[رقم الدفعة]]&lt;&gt;"",EOMONTH(LoanStartDate,ROW(PaymentSchedule[[#This Row],[رقم الدفعة]])-ROW(PaymentSchedule[[#Headers],[رقم الدفعة]])-2)+DAY(LoanStartDate),"")</f>
        <v/>
      </c>
      <c r="D116" s="2" t="str">
        <f ca="1">IF(PaymentSchedule[[#This Row],[رقم الدفعة]]&lt;&gt;"",IF(ROW()-ROW(PaymentSchedule[[#Headers],[الرصيد الأوليّ]])=1,مبلغ_القرض,INDEX(PaymentSchedule[الرصيد الختامي],ROW()-ROW(PaymentSchedule[[#Headers],[الرصيد الأوليّ]])-1)),"")</f>
        <v/>
      </c>
      <c r="E116" s="2" t="str">
        <f ca="1">IF(PaymentSchedule[[#This Row],[رقم الدفعة]]&lt;&gt;"",الدفعة_المجدولة,"")</f>
        <v/>
      </c>
      <c r="F11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6" s="2" t="str">
        <f ca="1">IF(PaymentSchedule[[#This Row],[رقم الدفعة]]&lt;&gt;"",PaymentSchedule[[#This Row],[إجمالي الدفعات]]-PaymentSchedule[[#This Row],[الفائدة]],"")</f>
        <v/>
      </c>
      <c r="I116" s="2" t="str">
        <f ca="1">IF(PaymentSchedule[[#This Row],[رقم الدفعة]]&lt;&gt;"",PaymentSchedule[[#This Row],[الرصيد الأوليّ]]*(InterestRate/PaymentsPerYear),"")</f>
        <v/>
      </c>
      <c r="J11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6" s="2" t="str">
        <f ca="1">IF(PaymentSchedule[[#This Row],[رقم الدفعة]]&lt;&gt;"",SUM(INDEX(PaymentSchedule[الفائدة],1,1):PaymentSchedule[[#This Row],[الفائدة]]),"")</f>
        <v/>
      </c>
    </row>
    <row r="117" spans="1:11" x14ac:dyDescent="0.2">
      <c r="A117" s="13"/>
      <c r="B117" s="1" t="str">
        <f ca="1">IF(LoanIsGood,IF(ROW()-ROW(PaymentSchedule[[#Headers],[رقم الدفعة]])&gt;عدد_الدفعات_المجدولة,"",ROW()-ROW(PaymentSchedule[[#Headers],[رقم الدفعة]])),"")</f>
        <v/>
      </c>
      <c r="C117" s="4" t="str">
        <f ca="1">IF(PaymentSchedule[[#This Row],[رقم الدفعة]]&lt;&gt;"",EOMONTH(LoanStartDate,ROW(PaymentSchedule[[#This Row],[رقم الدفعة]])-ROW(PaymentSchedule[[#Headers],[رقم الدفعة]])-2)+DAY(LoanStartDate),"")</f>
        <v/>
      </c>
      <c r="D117" s="2" t="str">
        <f ca="1">IF(PaymentSchedule[[#This Row],[رقم الدفعة]]&lt;&gt;"",IF(ROW()-ROW(PaymentSchedule[[#Headers],[الرصيد الأوليّ]])=1,مبلغ_القرض,INDEX(PaymentSchedule[الرصيد الختامي],ROW()-ROW(PaymentSchedule[[#Headers],[الرصيد الأوليّ]])-1)),"")</f>
        <v/>
      </c>
      <c r="E117" s="2" t="str">
        <f ca="1">IF(PaymentSchedule[[#This Row],[رقم الدفعة]]&lt;&gt;"",الدفعة_المجدولة,"")</f>
        <v/>
      </c>
      <c r="F11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7" s="2" t="str">
        <f ca="1">IF(PaymentSchedule[[#This Row],[رقم الدفعة]]&lt;&gt;"",PaymentSchedule[[#This Row],[إجمالي الدفعات]]-PaymentSchedule[[#This Row],[الفائدة]],"")</f>
        <v/>
      </c>
      <c r="I117" s="2" t="str">
        <f ca="1">IF(PaymentSchedule[[#This Row],[رقم الدفعة]]&lt;&gt;"",PaymentSchedule[[#This Row],[الرصيد الأوليّ]]*(InterestRate/PaymentsPerYear),"")</f>
        <v/>
      </c>
      <c r="J11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7" s="2" t="str">
        <f ca="1">IF(PaymentSchedule[[#This Row],[رقم الدفعة]]&lt;&gt;"",SUM(INDEX(PaymentSchedule[الفائدة],1,1):PaymentSchedule[[#This Row],[الفائدة]]),"")</f>
        <v/>
      </c>
    </row>
    <row r="118" spans="1:11" x14ac:dyDescent="0.2">
      <c r="A118" s="13"/>
      <c r="B118" s="1" t="str">
        <f ca="1">IF(LoanIsGood,IF(ROW()-ROW(PaymentSchedule[[#Headers],[رقم الدفعة]])&gt;عدد_الدفعات_المجدولة,"",ROW()-ROW(PaymentSchedule[[#Headers],[رقم الدفعة]])),"")</f>
        <v/>
      </c>
      <c r="C118" s="4" t="str">
        <f ca="1">IF(PaymentSchedule[[#This Row],[رقم الدفعة]]&lt;&gt;"",EOMONTH(LoanStartDate,ROW(PaymentSchedule[[#This Row],[رقم الدفعة]])-ROW(PaymentSchedule[[#Headers],[رقم الدفعة]])-2)+DAY(LoanStartDate),"")</f>
        <v/>
      </c>
      <c r="D118" s="2" t="str">
        <f ca="1">IF(PaymentSchedule[[#This Row],[رقم الدفعة]]&lt;&gt;"",IF(ROW()-ROW(PaymentSchedule[[#Headers],[الرصيد الأوليّ]])=1,مبلغ_القرض,INDEX(PaymentSchedule[الرصيد الختامي],ROW()-ROW(PaymentSchedule[[#Headers],[الرصيد الأوليّ]])-1)),"")</f>
        <v/>
      </c>
      <c r="E118" s="2" t="str">
        <f ca="1">IF(PaymentSchedule[[#This Row],[رقم الدفعة]]&lt;&gt;"",الدفعة_المجدولة,"")</f>
        <v/>
      </c>
      <c r="F11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8" s="2" t="str">
        <f ca="1">IF(PaymentSchedule[[#This Row],[رقم الدفعة]]&lt;&gt;"",PaymentSchedule[[#This Row],[إجمالي الدفعات]]-PaymentSchedule[[#This Row],[الفائدة]],"")</f>
        <v/>
      </c>
      <c r="I118" s="2" t="str">
        <f ca="1">IF(PaymentSchedule[[#This Row],[رقم الدفعة]]&lt;&gt;"",PaymentSchedule[[#This Row],[الرصيد الأوليّ]]*(InterestRate/PaymentsPerYear),"")</f>
        <v/>
      </c>
      <c r="J11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8" s="2" t="str">
        <f ca="1">IF(PaymentSchedule[[#This Row],[رقم الدفعة]]&lt;&gt;"",SUM(INDEX(PaymentSchedule[الفائدة],1,1):PaymentSchedule[[#This Row],[الفائدة]]),"")</f>
        <v/>
      </c>
    </row>
    <row r="119" spans="1:11" x14ac:dyDescent="0.2">
      <c r="A119" s="13"/>
      <c r="B119" s="1" t="str">
        <f ca="1">IF(LoanIsGood,IF(ROW()-ROW(PaymentSchedule[[#Headers],[رقم الدفعة]])&gt;عدد_الدفعات_المجدولة,"",ROW()-ROW(PaymentSchedule[[#Headers],[رقم الدفعة]])),"")</f>
        <v/>
      </c>
      <c r="C119" s="4" t="str">
        <f ca="1">IF(PaymentSchedule[[#This Row],[رقم الدفعة]]&lt;&gt;"",EOMONTH(LoanStartDate,ROW(PaymentSchedule[[#This Row],[رقم الدفعة]])-ROW(PaymentSchedule[[#Headers],[رقم الدفعة]])-2)+DAY(LoanStartDate),"")</f>
        <v/>
      </c>
      <c r="D119" s="2" t="str">
        <f ca="1">IF(PaymentSchedule[[#This Row],[رقم الدفعة]]&lt;&gt;"",IF(ROW()-ROW(PaymentSchedule[[#Headers],[الرصيد الأوليّ]])=1,مبلغ_القرض,INDEX(PaymentSchedule[الرصيد الختامي],ROW()-ROW(PaymentSchedule[[#Headers],[الرصيد الأوليّ]])-1)),"")</f>
        <v/>
      </c>
      <c r="E119" s="2" t="str">
        <f ca="1">IF(PaymentSchedule[[#This Row],[رقم الدفعة]]&lt;&gt;"",الدفعة_المجدولة,"")</f>
        <v/>
      </c>
      <c r="F11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1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19" s="2" t="str">
        <f ca="1">IF(PaymentSchedule[[#This Row],[رقم الدفعة]]&lt;&gt;"",PaymentSchedule[[#This Row],[إجمالي الدفعات]]-PaymentSchedule[[#This Row],[الفائدة]],"")</f>
        <v/>
      </c>
      <c r="I119" s="2" t="str">
        <f ca="1">IF(PaymentSchedule[[#This Row],[رقم الدفعة]]&lt;&gt;"",PaymentSchedule[[#This Row],[الرصيد الأوليّ]]*(InterestRate/PaymentsPerYear),"")</f>
        <v/>
      </c>
      <c r="J11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19" s="2" t="str">
        <f ca="1">IF(PaymentSchedule[[#This Row],[رقم الدفعة]]&lt;&gt;"",SUM(INDEX(PaymentSchedule[الفائدة],1,1):PaymentSchedule[[#This Row],[الفائدة]]),"")</f>
        <v/>
      </c>
    </row>
    <row r="120" spans="1:11" x14ac:dyDescent="0.2">
      <c r="A120" s="13"/>
      <c r="B120" s="1" t="str">
        <f ca="1">IF(LoanIsGood,IF(ROW()-ROW(PaymentSchedule[[#Headers],[رقم الدفعة]])&gt;عدد_الدفعات_المجدولة,"",ROW()-ROW(PaymentSchedule[[#Headers],[رقم الدفعة]])),"")</f>
        <v/>
      </c>
      <c r="C120" s="4" t="str">
        <f ca="1">IF(PaymentSchedule[[#This Row],[رقم الدفعة]]&lt;&gt;"",EOMONTH(LoanStartDate,ROW(PaymentSchedule[[#This Row],[رقم الدفعة]])-ROW(PaymentSchedule[[#Headers],[رقم الدفعة]])-2)+DAY(LoanStartDate),"")</f>
        <v/>
      </c>
      <c r="D120" s="2" t="str">
        <f ca="1">IF(PaymentSchedule[[#This Row],[رقم الدفعة]]&lt;&gt;"",IF(ROW()-ROW(PaymentSchedule[[#Headers],[الرصيد الأوليّ]])=1,مبلغ_القرض,INDEX(PaymentSchedule[الرصيد الختامي],ROW()-ROW(PaymentSchedule[[#Headers],[الرصيد الأوليّ]])-1)),"")</f>
        <v/>
      </c>
      <c r="E120" s="2" t="str">
        <f ca="1">IF(PaymentSchedule[[#This Row],[رقم الدفعة]]&lt;&gt;"",الدفعة_المجدولة,"")</f>
        <v/>
      </c>
      <c r="F12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0" s="2" t="str">
        <f ca="1">IF(PaymentSchedule[[#This Row],[رقم الدفعة]]&lt;&gt;"",PaymentSchedule[[#This Row],[إجمالي الدفعات]]-PaymentSchedule[[#This Row],[الفائدة]],"")</f>
        <v/>
      </c>
      <c r="I120" s="2" t="str">
        <f ca="1">IF(PaymentSchedule[[#This Row],[رقم الدفعة]]&lt;&gt;"",PaymentSchedule[[#This Row],[الرصيد الأوليّ]]*(InterestRate/PaymentsPerYear),"")</f>
        <v/>
      </c>
      <c r="J12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0" s="2" t="str">
        <f ca="1">IF(PaymentSchedule[[#This Row],[رقم الدفعة]]&lt;&gt;"",SUM(INDEX(PaymentSchedule[الفائدة],1,1):PaymentSchedule[[#This Row],[الفائدة]]),"")</f>
        <v/>
      </c>
    </row>
    <row r="121" spans="1:11" x14ac:dyDescent="0.2">
      <c r="A121" s="13"/>
      <c r="B121" s="1" t="str">
        <f ca="1">IF(LoanIsGood,IF(ROW()-ROW(PaymentSchedule[[#Headers],[رقم الدفعة]])&gt;عدد_الدفعات_المجدولة,"",ROW()-ROW(PaymentSchedule[[#Headers],[رقم الدفعة]])),"")</f>
        <v/>
      </c>
      <c r="C121" s="4" t="str">
        <f ca="1">IF(PaymentSchedule[[#This Row],[رقم الدفعة]]&lt;&gt;"",EOMONTH(LoanStartDate,ROW(PaymentSchedule[[#This Row],[رقم الدفعة]])-ROW(PaymentSchedule[[#Headers],[رقم الدفعة]])-2)+DAY(LoanStartDate),"")</f>
        <v/>
      </c>
      <c r="D121" s="2" t="str">
        <f ca="1">IF(PaymentSchedule[[#This Row],[رقم الدفعة]]&lt;&gt;"",IF(ROW()-ROW(PaymentSchedule[[#Headers],[الرصيد الأوليّ]])=1,مبلغ_القرض,INDEX(PaymentSchedule[الرصيد الختامي],ROW()-ROW(PaymentSchedule[[#Headers],[الرصيد الأوليّ]])-1)),"")</f>
        <v/>
      </c>
      <c r="E121" s="2" t="str">
        <f ca="1">IF(PaymentSchedule[[#This Row],[رقم الدفعة]]&lt;&gt;"",الدفعة_المجدولة,"")</f>
        <v/>
      </c>
      <c r="F12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1" s="2" t="str">
        <f ca="1">IF(PaymentSchedule[[#This Row],[رقم الدفعة]]&lt;&gt;"",PaymentSchedule[[#This Row],[إجمالي الدفعات]]-PaymentSchedule[[#This Row],[الفائدة]],"")</f>
        <v/>
      </c>
      <c r="I121" s="2" t="str">
        <f ca="1">IF(PaymentSchedule[[#This Row],[رقم الدفعة]]&lt;&gt;"",PaymentSchedule[[#This Row],[الرصيد الأوليّ]]*(InterestRate/PaymentsPerYear),"")</f>
        <v/>
      </c>
      <c r="J12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1" s="2" t="str">
        <f ca="1">IF(PaymentSchedule[[#This Row],[رقم الدفعة]]&lt;&gt;"",SUM(INDEX(PaymentSchedule[الفائدة],1,1):PaymentSchedule[[#This Row],[الفائدة]]),"")</f>
        <v/>
      </c>
    </row>
    <row r="122" spans="1:11" x14ac:dyDescent="0.2">
      <c r="A122" s="13"/>
      <c r="B122" s="1" t="str">
        <f ca="1">IF(LoanIsGood,IF(ROW()-ROW(PaymentSchedule[[#Headers],[رقم الدفعة]])&gt;عدد_الدفعات_المجدولة,"",ROW()-ROW(PaymentSchedule[[#Headers],[رقم الدفعة]])),"")</f>
        <v/>
      </c>
      <c r="C122" s="4" t="str">
        <f ca="1">IF(PaymentSchedule[[#This Row],[رقم الدفعة]]&lt;&gt;"",EOMONTH(LoanStartDate,ROW(PaymentSchedule[[#This Row],[رقم الدفعة]])-ROW(PaymentSchedule[[#Headers],[رقم الدفعة]])-2)+DAY(LoanStartDate),"")</f>
        <v/>
      </c>
      <c r="D122" s="2" t="str">
        <f ca="1">IF(PaymentSchedule[[#This Row],[رقم الدفعة]]&lt;&gt;"",IF(ROW()-ROW(PaymentSchedule[[#Headers],[الرصيد الأوليّ]])=1,مبلغ_القرض,INDEX(PaymentSchedule[الرصيد الختامي],ROW()-ROW(PaymentSchedule[[#Headers],[الرصيد الأوليّ]])-1)),"")</f>
        <v/>
      </c>
      <c r="E122" s="2" t="str">
        <f ca="1">IF(PaymentSchedule[[#This Row],[رقم الدفعة]]&lt;&gt;"",الدفعة_المجدولة,"")</f>
        <v/>
      </c>
      <c r="F12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2" s="2" t="str">
        <f ca="1">IF(PaymentSchedule[[#This Row],[رقم الدفعة]]&lt;&gt;"",PaymentSchedule[[#This Row],[إجمالي الدفعات]]-PaymentSchedule[[#This Row],[الفائدة]],"")</f>
        <v/>
      </c>
      <c r="I122" s="2" t="str">
        <f ca="1">IF(PaymentSchedule[[#This Row],[رقم الدفعة]]&lt;&gt;"",PaymentSchedule[[#This Row],[الرصيد الأوليّ]]*(InterestRate/PaymentsPerYear),"")</f>
        <v/>
      </c>
      <c r="J12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2" s="2" t="str">
        <f ca="1">IF(PaymentSchedule[[#This Row],[رقم الدفعة]]&lt;&gt;"",SUM(INDEX(PaymentSchedule[الفائدة],1,1):PaymentSchedule[[#This Row],[الفائدة]]),"")</f>
        <v/>
      </c>
    </row>
    <row r="123" spans="1:11" x14ac:dyDescent="0.2">
      <c r="A123" s="13"/>
      <c r="B123" s="1" t="str">
        <f ca="1">IF(LoanIsGood,IF(ROW()-ROW(PaymentSchedule[[#Headers],[رقم الدفعة]])&gt;عدد_الدفعات_المجدولة,"",ROW()-ROW(PaymentSchedule[[#Headers],[رقم الدفعة]])),"")</f>
        <v/>
      </c>
      <c r="C123" s="4" t="str">
        <f ca="1">IF(PaymentSchedule[[#This Row],[رقم الدفعة]]&lt;&gt;"",EOMONTH(LoanStartDate,ROW(PaymentSchedule[[#This Row],[رقم الدفعة]])-ROW(PaymentSchedule[[#Headers],[رقم الدفعة]])-2)+DAY(LoanStartDate),"")</f>
        <v/>
      </c>
      <c r="D123" s="2" t="str">
        <f ca="1">IF(PaymentSchedule[[#This Row],[رقم الدفعة]]&lt;&gt;"",IF(ROW()-ROW(PaymentSchedule[[#Headers],[الرصيد الأوليّ]])=1,مبلغ_القرض,INDEX(PaymentSchedule[الرصيد الختامي],ROW()-ROW(PaymentSchedule[[#Headers],[الرصيد الأوليّ]])-1)),"")</f>
        <v/>
      </c>
      <c r="E123" s="2" t="str">
        <f ca="1">IF(PaymentSchedule[[#This Row],[رقم الدفعة]]&lt;&gt;"",الدفعة_المجدولة,"")</f>
        <v/>
      </c>
      <c r="F12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3" s="2" t="str">
        <f ca="1">IF(PaymentSchedule[[#This Row],[رقم الدفعة]]&lt;&gt;"",PaymentSchedule[[#This Row],[إجمالي الدفعات]]-PaymentSchedule[[#This Row],[الفائدة]],"")</f>
        <v/>
      </c>
      <c r="I123" s="2" t="str">
        <f ca="1">IF(PaymentSchedule[[#This Row],[رقم الدفعة]]&lt;&gt;"",PaymentSchedule[[#This Row],[الرصيد الأوليّ]]*(InterestRate/PaymentsPerYear),"")</f>
        <v/>
      </c>
      <c r="J12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3" s="2" t="str">
        <f ca="1">IF(PaymentSchedule[[#This Row],[رقم الدفعة]]&lt;&gt;"",SUM(INDEX(PaymentSchedule[الفائدة],1,1):PaymentSchedule[[#This Row],[الفائدة]]),"")</f>
        <v/>
      </c>
    </row>
    <row r="124" spans="1:11" x14ac:dyDescent="0.2">
      <c r="A124" s="13"/>
      <c r="B124" s="1" t="str">
        <f ca="1">IF(LoanIsGood,IF(ROW()-ROW(PaymentSchedule[[#Headers],[رقم الدفعة]])&gt;عدد_الدفعات_المجدولة,"",ROW()-ROW(PaymentSchedule[[#Headers],[رقم الدفعة]])),"")</f>
        <v/>
      </c>
      <c r="C124" s="4" t="str">
        <f ca="1">IF(PaymentSchedule[[#This Row],[رقم الدفعة]]&lt;&gt;"",EOMONTH(LoanStartDate,ROW(PaymentSchedule[[#This Row],[رقم الدفعة]])-ROW(PaymentSchedule[[#Headers],[رقم الدفعة]])-2)+DAY(LoanStartDate),"")</f>
        <v/>
      </c>
      <c r="D124" s="2" t="str">
        <f ca="1">IF(PaymentSchedule[[#This Row],[رقم الدفعة]]&lt;&gt;"",IF(ROW()-ROW(PaymentSchedule[[#Headers],[الرصيد الأوليّ]])=1,مبلغ_القرض,INDEX(PaymentSchedule[الرصيد الختامي],ROW()-ROW(PaymentSchedule[[#Headers],[الرصيد الأوليّ]])-1)),"")</f>
        <v/>
      </c>
      <c r="E124" s="2" t="str">
        <f ca="1">IF(PaymentSchedule[[#This Row],[رقم الدفعة]]&lt;&gt;"",الدفعة_المجدولة,"")</f>
        <v/>
      </c>
      <c r="F12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4" s="2" t="str">
        <f ca="1">IF(PaymentSchedule[[#This Row],[رقم الدفعة]]&lt;&gt;"",PaymentSchedule[[#This Row],[إجمالي الدفعات]]-PaymentSchedule[[#This Row],[الفائدة]],"")</f>
        <v/>
      </c>
      <c r="I124" s="2" t="str">
        <f ca="1">IF(PaymentSchedule[[#This Row],[رقم الدفعة]]&lt;&gt;"",PaymentSchedule[[#This Row],[الرصيد الأوليّ]]*(InterestRate/PaymentsPerYear),"")</f>
        <v/>
      </c>
      <c r="J12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4" s="2" t="str">
        <f ca="1">IF(PaymentSchedule[[#This Row],[رقم الدفعة]]&lt;&gt;"",SUM(INDEX(PaymentSchedule[الفائدة],1,1):PaymentSchedule[[#This Row],[الفائدة]]),"")</f>
        <v/>
      </c>
    </row>
    <row r="125" spans="1:11" x14ac:dyDescent="0.2">
      <c r="A125" s="13"/>
      <c r="B125" s="1" t="str">
        <f ca="1">IF(LoanIsGood,IF(ROW()-ROW(PaymentSchedule[[#Headers],[رقم الدفعة]])&gt;عدد_الدفعات_المجدولة,"",ROW()-ROW(PaymentSchedule[[#Headers],[رقم الدفعة]])),"")</f>
        <v/>
      </c>
      <c r="C125" s="4" t="str">
        <f ca="1">IF(PaymentSchedule[[#This Row],[رقم الدفعة]]&lt;&gt;"",EOMONTH(LoanStartDate,ROW(PaymentSchedule[[#This Row],[رقم الدفعة]])-ROW(PaymentSchedule[[#Headers],[رقم الدفعة]])-2)+DAY(LoanStartDate),"")</f>
        <v/>
      </c>
      <c r="D125" s="2" t="str">
        <f ca="1">IF(PaymentSchedule[[#This Row],[رقم الدفعة]]&lt;&gt;"",IF(ROW()-ROW(PaymentSchedule[[#Headers],[الرصيد الأوليّ]])=1,مبلغ_القرض,INDEX(PaymentSchedule[الرصيد الختامي],ROW()-ROW(PaymentSchedule[[#Headers],[الرصيد الأوليّ]])-1)),"")</f>
        <v/>
      </c>
      <c r="E125" s="2" t="str">
        <f ca="1">IF(PaymentSchedule[[#This Row],[رقم الدفعة]]&lt;&gt;"",الدفعة_المجدولة,"")</f>
        <v/>
      </c>
      <c r="F12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5" s="2" t="str">
        <f ca="1">IF(PaymentSchedule[[#This Row],[رقم الدفعة]]&lt;&gt;"",PaymentSchedule[[#This Row],[إجمالي الدفعات]]-PaymentSchedule[[#This Row],[الفائدة]],"")</f>
        <v/>
      </c>
      <c r="I125" s="2" t="str">
        <f ca="1">IF(PaymentSchedule[[#This Row],[رقم الدفعة]]&lt;&gt;"",PaymentSchedule[[#This Row],[الرصيد الأوليّ]]*(InterestRate/PaymentsPerYear),"")</f>
        <v/>
      </c>
      <c r="J12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5" s="2" t="str">
        <f ca="1">IF(PaymentSchedule[[#This Row],[رقم الدفعة]]&lt;&gt;"",SUM(INDEX(PaymentSchedule[الفائدة],1,1):PaymentSchedule[[#This Row],[الفائدة]]),"")</f>
        <v/>
      </c>
    </row>
    <row r="126" spans="1:11" x14ac:dyDescent="0.2">
      <c r="A126" s="13"/>
      <c r="B126" s="1" t="str">
        <f ca="1">IF(LoanIsGood,IF(ROW()-ROW(PaymentSchedule[[#Headers],[رقم الدفعة]])&gt;عدد_الدفعات_المجدولة,"",ROW()-ROW(PaymentSchedule[[#Headers],[رقم الدفعة]])),"")</f>
        <v/>
      </c>
      <c r="C126" s="4" t="str">
        <f ca="1">IF(PaymentSchedule[[#This Row],[رقم الدفعة]]&lt;&gt;"",EOMONTH(LoanStartDate,ROW(PaymentSchedule[[#This Row],[رقم الدفعة]])-ROW(PaymentSchedule[[#Headers],[رقم الدفعة]])-2)+DAY(LoanStartDate),"")</f>
        <v/>
      </c>
      <c r="D126" s="2" t="str">
        <f ca="1">IF(PaymentSchedule[[#This Row],[رقم الدفعة]]&lt;&gt;"",IF(ROW()-ROW(PaymentSchedule[[#Headers],[الرصيد الأوليّ]])=1,مبلغ_القرض,INDEX(PaymentSchedule[الرصيد الختامي],ROW()-ROW(PaymentSchedule[[#Headers],[الرصيد الأوليّ]])-1)),"")</f>
        <v/>
      </c>
      <c r="E126" s="2" t="str">
        <f ca="1">IF(PaymentSchedule[[#This Row],[رقم الدفعة]]&lt;&gt;"",الدفعة_المجدولة,"")</f>
        <v/>
      </c>
      <c r="F12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6" s="2" t="str">
        <f ca="1">IF(PaymentSchedule[[#This Row],[رقم الدفعة]]&lt;&gt;"",PaymentSchedule[[#This Row],[إجمالي الدفعات]]-PaymentSchedule[[#This Row],[الفائدة]],"")</f>
        <v/>
      </c>
      <c r="I126" s="2" t="str">
        <f ca="1">IF(PaymentSchedule[[#This Row],[رقم الدفعة]]&lt;&gt;"",PaymentSchedule[[#This Row],[الرصيد الأوليّ]]*(InterestRate/PaymentsPerYear),"")</f>
        <v/>
      </c>
      <c r="J12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6" s="2" t="str">
        <f ca="1">IF(PaymentSchedule[[#This Row],[رقم الدفعة]]&lt;&gt;"",SUM(INDEX(PaymentSchedule[الفائدة],1,1):PaymentSchedule[[#This Row],[الفائدة]]),"")</f>
        <v/>
      </c>
    </row>
    <row r="127" spans="1:11" x14ac:dyDescent="0.2">
      <c r="A127" s="13"/>
      <c r="B127" s="1" t="str">
        <f ca="1">IF(LoanIsGood,IF(ROW()-ROW(PaymentSchedule[[#Headers],[رقم الدفعة]])&gt;عدد_الدفعات_المجدولة,"",ROW()-ROW(PaymentSchedule[[#Headers],[رقم الدفعة]])),"")</f>
        <v/>
      </c>
      <c r="C127" s="4" t="str">
        <f ca="1">IF(PaymentSchedule[[#This Row],[رقم الدفعة]]&lt;&gt;"",EOMONTH(LoanStartDate,ROW(PaymentSchedule[[#This Row],[رقم الدفعة]])-ROW(PaymentSchedule[[#Headers],[رقم الدفعة]])-2)+DAY(LoanStartDate),"")</f>
        <v/>
      </c>
      <c r="D127" s="2" t="str">
        <f ca="1">IF(PaymentSchedule[[#This Row],[رقم الدفعة]]&lt;&gt;"",IF(ROW()-ROW(PaymentSchedule[[#Headers],[الرصيد الأوليّ]])=1,مبلغ_القرض,INDEX(PaymentSchedule[الرصيد الختامي],ROW()-ROW(PaymentSchedule[[#Headers],[الرصيد الأوليّ]])-1)),"")</f>
        <v/>
      </c>
      <c r="E127" s="2" t="str">
        <f ca="1">IF(PaymentSchedule[[#This Row],[رقم الدفعة]]&lt;&gt;"",الدفعة_المجدولة,"")</f>
        <v/>
      </c>
      <c r="F12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7" s="2" t="str">
        <f ca="1">IF(PaymentSchedule[[#This Row],[رقم الدفعة]]&lt;&gt;"",PaymentSchedule[[#This Row],[إجمالي الدفعات]]-PaymentSchedule[[#This Row],[الفائدة]],"")</f>
        <v/>
      </c>
      <c r="I127" s="2" t="str">
        <f ca="1">IF(PaymentSchedule[[#This Row],[رقم الدفعة]]&lt;&gt;"",PaymentSchedule[[#This Row],[الرصيد الأوليّ]]*(InterestRate/PaymentsPerYear),"")</f>
        <v/>
      </c>
      <c r="J12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7" s="2" t="str">
        <f ca="1">IF(PaymentSchedule[[#This Row],[رقم الدفعة]]&lt;&gt;"",SUM(INDEX(PaymentSchedule[الفائدة],1,1):PaymentSchedule[[#This Row],[الفائدة]]),"")</f>
        <v/>
      </c>
    </row>
    <row r="128" spans="1:11" x14ac:dyDescent="0.2">
      <c r="A128" s="13"/>
      <c r="B128" s="1" t="str">
        <f ca="1">IF(LoanIsGood,IF(ROW()-ROW(PaymentSchedule[[#Headers],[رقم الدفعة]])&gt;عدد_الدفعات_المجدولة,"",ROW()-ROW(PaymentSchedule[[#Headers],[رقم الدفعة]])),"")</f>
        <v/>
      </c>
      <c r="C128" s="4" t="str">
        <f ca="1">IF(PaymentSchedule[[#This Row],[رقم الدفعة]]&lt;&gt;"",EOMONTH(LoanStartDate,ROW(PaymentSchedule[[#This Row],[رقم الدفعة]])-ROW(PaymentSchedule[[#Headers],[رقم الدفعة]])-2)+DAY(LoanStartDate),"")</f>
        <v/>
      </c>
      <c r="D128" s="2" t="str">
        <f ca="1">IF(PaymentSchedule[[#This Row],[رقم الدفعة]]&lt;&gt;"",IF(ROW()-ROW(PaymentSchedule[[#Headers],[الرصيد الأوليّ]])=1,مبلغ_القرض,INDEX(PaymentSchedule[الرصيد الختامي],ROW()-ROW(PaymentSchedule[[#Headers],[الرصيد الأوليّ]])-1)),"")</f>
        <v/>
      </c>
      <c r="E128" s="2" t="str">
        <f ca="1">IF(PaymentSchedule[[#This Row],[رقم الدفعة]]&lt;&gt;"",الدفعة_المجدولة,"")</f>
        <v/>
      </c>
      <c r="F12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8" s="2" t="str">
        <f ca="1">IF(PaymentSchedule[[#This Row],[رقم الدفعة]]&lt;&gt;"",PaymentSchedule[[#This Row],[إجمالي الدفعات]]-PaymentSchedule[[#This Row],[الفائدة]],"")</f>
        <v/>
      </c>
      <c r="I128" s="2" t="str">
        <f ca="1">IF(PaymentSchedule[[#This Row],[رقم الدفعة]]&lt;&gt;"",PaymentSchedule[[#This Row],[الرصيد الأوليّ]]*(InterestRate/PaymentsPerYear),"")</f>
        <v/>
      </c>
      <c r="J12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8" s="2" t="str">
        <f ca="1">IF(PaymentSchedule[[#This Row],[رقم الدفعة]]&lt;&gt;"",SUM(INDEX(PaymentSchedule[الفائدة],1,1):PaymentSchedule[[#This Row],[الفائدة]]),"")</f>
        <v/>
      </c>
    </row>
    <row r="129" spans="1:11" x14ac:dyDescent="0.2">
      <c r="A129" s="13"/>
      <c r="B129" s="1" t="str">
        <f ca="1">IF(LoanIsGood,IF(ROW()-ROW(PaymentSchedule[[#Headers],[رقم الدفعة]])&gt;عدد_الدفعات_المجدولة,"",ROW()-ROW(PaymentSchedule[[#Headers],[رقم الدفعة]])),"")</f>
        <v/>
      </c>
      <c r="C129" s="4" t="str">
        <f ca="1">IF(PaymentSchedule[[#This Row],[رقم الدفعة]]&lt;&gt;"",EOMONTH(LoanStartDate,ROW(PaymentSchedule[[#This Row],[رقم الدفعة]])-ROW(PaymentSchedule[[#Headers],[رقم الدفعة]])-2)+DAY(LoanStartDate),"")</f>
        <v/>
      </c>
      <c r="D129" s="2" t="str">
        <f ca="1">IF(PaymentSchedule[[#This Row],[رقم الدفعة]]&lt;&gt;"",IF(ROW()-ROW(PaymentSchedule[[#Headers],[الرصيد الأوليّ]])=1,مبلغ_القرض,INDEX(PaymentSchedule[الرصيد الختامي],ROW()-ROW(PaymentSchedule[[#Headers],[الرصيد الأوليّ]])-1)),"")</f>
        <v/>
      </c>
      <c r="E129" s="2" t="str">
        <f ca="1">IF(PaymentSchedule[[#This Row],[رقم الدفعة]]&lt;&gt;"",الدفعة_المجدولة,"")</f>
        <v/>
      </c>
      <c r="F12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2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29" s="2" t="str">
        <f ca="1">IF(PaymentSchedule[[#This Row],[رقم الدفعة]]&lt;&gt;"",PaymentSchedule[[#This Row],[إجمالي الدفعات]]-PaymentSchedule[[#This Row],[الفائدة]],"")</f>
        <v/>
      </c>
      <c r="I129" s="2" t="str">
        <f ca="1">IF(PaymentSchedule[[#This Row],[رقم الدفعة]]&lt;&gt;"",PaymentSchedule[[#This Row],[الرصيد الأوليّ]]*(InterestRate/PaymentsPerYear),"")</f>
        <v/>
      </c>
      <c r="J12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29" s="2" t="str">
        <f ca="1">IF(PaymentSchedule[[#This Row],[رقم الدفعة]]&lt;&gt;"",SUM(INDEX(PaymentSchedule[الفائدة],1,1):PaymentSchedule[[#This Row],[الفائدة]]),"")</f>
        <v/>
      </c>
    </row>
    <row r="130" spans="1:11" x14ac:dyDescent="0.2">
      <c r="A130" s="13"/>
      <c r="B130" s="1" t="str">
        <f ca="1">IF(LoanIsGood,IF(ROW()-ROW(PaymentSchedule[[#Headers],[رقم الدفعة]])&gt;عدد_الدفعات_المجدولة,"",ROW()-ROW(PaymentSchedule[[#Headers],[رقم الدفعة]])),"")</f>
        <v/>
      </c>
      <c r="C130" s="4" t="str">
        <f ca="1">IF(PaymentSchedule[[#This Row],[رقم الدفعة]]&lt;&gt;"",EOMONTH(LoanStartDate,ROW(PaymentSchedule[[#This Row],[رقم الدفعة]])-ROW(PaymentSchedule[[#Headers],[رقم الدفعة]])-2)+DAY(LoanStartDate),"")</f>
        <v/>
      </c>
      <c r="D130" s="2" t="str">
        <f ca="1">IF(PaymentSchedule[[#This Row],[رقم الدفعة]]&lt;&gt;"",IF(ROW()-ROW(PaymentSchedule[[#Headers],[الرصيد الأوليّ]])=1,مبلغ_القرض,INDEX(PaymentSchedule[الرصيد الختامي],ROW()-ROW(PaymentSchedule[[#Headers],[الرصيد الأوليّ]])-1)),"")</f>
        <v/>
      </c>
      <c r="E130" s="2" t="str">
        <f ca="1">IF(PaymentSchedule[[#This Row],[رقم الدفعة]]&lt;&gt;"",الدفعة_المجدولة,"")</f>
        <v/>
      </c>
      <c r="F13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0" s="2" t="str">
        <f ca="1">IF(PaymentSchedule[[#This Row],[رقم الدفعة]]&lt;&gt;"",PaymentSchedule[[#This Row],[إجمالي الدفعات]]-PaymentSchedule[[#This Row],[الفائدة]],"")</f>
        <v/>
      </c>
      <c r="I130" s="2" t="str">
        <f ca="1">IF(PaymentSchedule[[#This Row],[رقم الدفعة]]&lt;&gt;"",PaymentSchedule[[#This Row],[الرصيد الأوليّ]]*(InterestRate/PaymentsPerYear),"")</f>
        <v/>
      </c>
      <c r="J13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0" s="2" t="str">
        <f ca="1">IF(PaymentSchedule[[#This Row],[رقم الدفعة]]&lt;&gt;"",SUM(INDEX(PaymentSchedule[الفائدة],1,1):PaymentSchedule[[#This Row],[الفائدة]]),"")</f>
        <v/>
      </c>
    </row>
    <row r="131" spans="1:11" x14ac:dyDescent="0.2">
      <c r="A131" s="13"/>
      <c r="B131" s="1" t="str">
        <f ca="1">IF(LoanIsGood,IF(ROW()-ROW(PaymentSchedule[[#Headers],[رقم الدفعة]])&gt;عدد_الدفعات_المجدولة,"",ROW()-ROW(PaymentSchedule[[#Headers],[رقم الدفعة]])),"")</f>
        <v/>
      </c>
      <c r="C131" s="4" t="str">
        <f ca="1">IF(PaymentSchedule[[#This Row],[رقم الدفعة]]&lt;&gt;"",EOMONTH(LoanStartDate,ROW(PaymentSchedule[[#This Row],[رقم الدفعة]])-ROW(PaymentSchedule[[#Headers],[رقم الدفعة]])-2)+DAY(LoanStartDate),"")</f>
        <v/>
      </c>
      <c r="D131" s="2" t="str">
        <f ca="1">IF(PaymentSchedule[[#This Row],[رقم الدفعة]]&lt;&gt;"",IF(ROW()-ROW(PaymentSchedule[[#Headers],[الرصيد الأوليّ]])=1,مبلغ_القرض,INDEX(PaymentSchedule[الرصيد الختامي],ROW()-ROW(PaymentSchedule[[#Headers],[الرصيد الأوليّ]])-1)),"")</f>
        <v/>
      </c>
      <c r="E131" s="2" t="str">
        <f ca="1">IF(PaymentSchedule[[#This Row],[رقم الدفعة]]&lt;&gt;"",الدفعة_المجدولة,"")</f>
        <v/>
      </c>
      <c r="F13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1" s="2" t="str">
        <f ca="1">IF(PaymentSchedule[[#This Row],[رقم الدفعة]]&lt;&gt;"",PaymentSchedule[[#This Row],[إجمالي الدفعات]]-PaymentSchedule[[#This Row],[الفائدة]],"")</f>
        <v/>
      </c>
      <c r="I131" s="2" t="str">
        <f ca="1">IF(PaymentSchedule[[#This Row],[رقم الدفعة]]&lt;&gt;"",PaymentSchedule[[#This Row],[الرصيد الأوليّ]]*(InterestRate/PaymentsPerYear),"")</f>
        <v/>
      </c>
      <c r="J13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1" s="2" t="str">
        <f ca="1">IF(PaymentSchedule[[#This Row],[رقم الدفعة]]&lt;&gt;"",SUM(INDEX(PaymentSchedule[الفائدة],1,1):PaymentSchedule[[#This Row],[الفائدة]]),"")</f>
        <v/>
      </c>
    </row>
    <row r="132" spans="1:11" x14ac:dyDescent="0.2">
      <c r="A132" s="13"/>
      <c r="B132" s="1" t="str">
        <f ca="1">IF(LoanIsGood,IF(ROW()-ROW(PaymentSchedule[[#Headers],[رقم الدفعة]])&gt;عدد_الدفعات_المجدولة,"",ROW()-ROW(PaymentSchedule[[#Headers],[رقم الدفعة]])),"")</f>
        <v/>
      </c>
      <c r="C132" s="4" t="str">
        <f ca="1">IF(PaymentSchedule[[#This Row],[رقم الدفعة]]&lt;&gt;"",EOMONTH(LoanStartDate,ROW(PaymentSchedule[[#This Row],[رقم الدفعة]])-ROW(PaymentSchedule[[#Headers],[رقم الدفعة]])-2)+DAY(LoanStartDate),"")</f>
        <v/>
      </c>
      <c r="D132" s="2" t="str">
        <f ca="1">IF(PaymentSchedule[[#This Row],[رقم الدفعة]]&lt;&gt;"",IF(ROW()-ROW(PaymentSchedule[[#Headers],[الرصيد الأوليّ]])=1,مبلغ_القرض,INDEX(PaymentSchedule[الرصيد الختامي],ROW()-ROW(PaymentSchedule[[#Headers],[الرصيد الأوليّ]])-1)),"")</f>
        <v/>
      </c>
      <c r="E132" s="2" t="str">
        <f ca="1">IF(PaymentSchedule[[#This Row],[رقم الدفعة]]&lt;&gt;"",الدفعة_المجدولة,"")</f>
        <v/>
      </c>
      <c r="F13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2" s="2" t="str">
        <f ca="1">IF(PaymentSchedule[[#This Row],[رقم الدفعة]]&lt;&gt;"",PaymentSchedule[[#This Row],[إجمالي الدفعات]]-PaymentSchedule[[#This Row],[الفائدة]],"")</f>
        <v/>
      </c>
      <c r="I132" s="2" t="str">
        <f ca="1">IF(PaymentSchedule[[#This Row],[رقم الدفعة]]&lt;&gt;"",PaymentSchedule[[#This Row],[الرصيد الأوليّ]]*(InterestRate/PaymentsPerYear),"")</f>
        <v/>
      </c>
      <c r="J13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2" s="2" t="str">
        <f ca="1">IF(PaymentSchedule[[#This Row],[رقم الدفعة]]&lt;&gt;"",SUM(INDEX(PaymentSchedule[الفائدة],1,1):PaymentSchedule[[#This Row],[الفائدة]]),"")</f>
        <v/>
      </c>
    </row>
    <row r="133" spans="1:11" x14ac:dyDescent="0.2">
      <c r="A133" s="13"/>
      <c r="B133" s="1" t="str">
        <f ca="1">IF(LoanIsGood,IF(ROW()-ROW(PaymentSchedule[[#Headers],[رقم الدفعة]])&gt;عدد_الدفعات_المجدولة,"",ROW()-ROW(PaymentSchedule[[#Headers],[رقم الدفعة]])),"")</f>
        <v/>
      </c>
      <c r="C133" s="4" t="str">
        <f ca="1">IF(PaymentSchedule[[#This Row],[رقم الدفعة]]&lt;&gt;"",EOMONTH(LoanStartDate,ROW(PaymentSchedule[[#This Row],[رقم الدفعة]])-ROW(PaymentSchedule[[#Headers],[رقم الدفعة]])-2)+DAY(LoanStartDate),"")</f>
        <v/>
      </c>
      <c r="D133" s="2" t="str">
        <f ca="1">IF(PaymentSchedule[[#This Row],[رقم الدفعة]]&lt;&gt;"",IF(ROW()-ROW(PaymentSchedule[[#Headers],[الرصيد الأوليّ]])=1,مبلغ_القرض,INDEX(PaymentSchedule[الرصيد الختامي],ROW()-ROW(PaymentSchedule[[#Headers],[الرصيد الأوليّ]])-1)),"")</f>
        <v/>
      </c>
      <c r="E133" s="2" t="str">
        <f ca="1">IF(PaymentSchedule[[#This Row],[رقم الدفعة]]&lt;&gt;"",الدفعة_المجدولة,"")</f>
        <v/>
      </c>
      <c r="F13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3" s="2" t="str">
        <f ca="1">IF(PaymentSchedule[[#This Row],[رقم الدفعة]]&lt;&gt;"",PaymentSchedule[[#This Row],[إجمالي الدفعات]]-PaymentSchedule[[#This Row],[الفائدة]],"")</f>
        <v/>
      </c>
      <c r="I133" s="2" t="str">
        <f ca="1">IF(PaymentSchedule[[#This Row],[رقم الدفعة]]&lt;&gt;"",PaymentSchedule[[#This Row],[الرصيد الأوليّ]]*(InterestRate/PaymentsPerYear),"")</f>
        <v/>
      </c>
      <c r="J13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3" s="2" t="str">
        <f ca="1">IF(PaymentSchedule[[#This Row],[رقم الدفعة]]&lt;&gt;"",SUM(INDEX(PaymentSchedule[الفائدة],1,1):PaymentSchedule[[#This Row],[الفائدة]]),"")</f>
        <v/>
      </c>
    </row>
    <row r="134" spans="1:11" x14ac:dyDescent="0.2">
      <c r="A134" s="13"/>
      <c r="B134" s="1" t="str">
        <f ca="1">IF(LoanIsGood,IF(ROW()-ROW(PaymentSchedule[[#Headers],[رقم الدفعة]])&gt;عدد_الدفعات_المجدولة,"",ROW()-ROW(PaymentSchedule[[#Headers],[رقم الدفعة]])),"")</f>
        <v/>
      </c>
      <c r="C134" s="4" t="str">
        <f ca="1">IF(PaymentSchedule[[#This Row],[رقم الدفعة]]&lt;&gt;"",EOMONTH(LoanStartDate,ROW(PaymentSchedule[[#This Row],[رقم الدفعة]])-ROW(PaymentSchedule[[#Headers],[رقم الدفعة]])-2)+DAY(LoanStartDate),"")</f>
        <v/>
      </c>
      <c r="D134" s="2" t="str">
        <f ca="1">IF(PaymentSchedule[[#This Row],[رقم الدفعة]]&lt;&gt;"",IF(ROW()-ROW(PaymentSchedule[[#Headers],[الرصيد الأوليّ]])=1,مبلغ_القرض,INDEX(PaymentSchedule[الرصيد الختامي],ROW()-ROW(PaymentSchedule[[#Headers],[الرصيد الأوليّ]])-1)),"")</f>
        <v/>
      </c>
      <c r="E134" s="2" t="str">
        <f ca="1">IF(PaymentSchedule[[#This Row],[رقم الدفعة]]&lt;&gt;"",الدفعة_المجدولة,"")</f>
        <v/>
      </c>
      <c r="F13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4" s="2" t="str">
        <f ca="1">IF(PaymentSchedule[[#This Row],[رقم الدفعة]]&lt;&gt;"",PaymentSchedule[[#This Row],[إجمالي الدفعات]]-PaymentSchedule[[#This Row],[الفائدة]],"")</f>
        <v/>
      </c>
      <c r="I134" s="2" t="str">
        <f ca="1">IF(PaymentSchedule[[#This Row],[رقم الدفعة]]&lt;&gt;"",PaymentSchedule[[#This Row],[الرصيد الأوليّ]]*(InterestRate/PaymentsPerYear),"")</f>
        <v/>
      </c>
      <c r="J13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4" s="2" t="str">
        <f ca="1">IF(PaymentSchedule[[#This Row],[رقم الدفعة]]&lt;&gt;"",SUM(INDEX(PaymentSchedule[الفائدة],1,1):PaymentSchedule[[#This Row],[الفائدة]]),"")</f>
        <v/>
      </c>
    </row>
    <row r="135" spans="1:11" x14ac:dyDescent="0.2">
      <c r="A135" s="13"/>
      <c r="B135" s="1" t="str">
        <f ca="1">IF(LoanIsGood,IF(ROW()-ROW(PaymentSchedule[[#Headers],[رقم الدفعة]])&gt;عدد_الدفعات_المجدولة,"",ROW()-ROW(PaymentSchedule[[#Headers],[رقم الدفعة]])),"")</f>
        <v/>
      </c>
      <c r="C135" s="4" t="str">
        <f ca="1">IF(PaymentSchedule[[#This Row],[رقم الدفعة]]&lt;&gt;"",EOMONTH(LoanStartDate,ROW(PaymentSchedule[[#This Row],[رقم الدفعة]])-ROW(PaymentSchedule[[#Headers],[رقم الدفعة]])-2)+DAY(LoanStartDate),"")</f>
        <v/>
      </c>
      <c r="D135" s="2" t="str">
        <f ca="1">IF(PaymentSchedule[[#This Row],[رقم الدفعة]]&lt;&gt;"",IF(ROW()-ROW(PaymentSchedule[[#Headers],[الرصيد الأوليّ]])=1,مبلغ_القرض,INDEX(PaymentSchedule[الرصيد الختامي],ROW()-ROW(PaymentSchedule[[#Headers],[الرصيد الأوليّ]])-1)),"")</f>
        <v/>
      </c>
      <c r="E135" s="2" t="str">
        <f ca="1">IF(PaymentSchedule[[#This Row],[رقم الدفعة]]&lt;&gt;"",الدفعة_المجدولة,"")</f>
        <v/>
      </c>
      <c r="F13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5" s="2" t="str">
        <f ca="1">IF(PaymentSchedule[[#This Row],[رقم الدفعة]]&lt;&gt;"",PaymentSchedule[[#This Row],[إجمالي الدفعات]]-PaymentSchedule[[#This Row],[الفائدة]],"")</f>
        <v/>
      </c>
      <c r="I135" s="2" t="str">
        <f ca="1">IF(PaymentSchedule[[#This Row],[رقم الدفعة]]&lt;&gt;"",PaymentSchedule[[#This Row],[الرصيد الأوليّ]]*(InterestRate/PaymentsPerYear),"")</f>
        <v/>
      </c>
      <c r="J13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5" s="2" t="str">
        <f ca="1">IF(PaymentSchedule[[#This Row],[رقم الدفعة]]&lt;&gt;"",SUM(INDEX(PaymentSchedule[الفائدة],1,1):PaymentSchedule[[#This Row],[الفائدة]]),"")</f>
        <v/>
      </c>
    </row>
    <row r="136" spans="1:11" x14ac:dyDescent="0.2">
      <c r="A136" s="13"/>
      <c r="B136" s="1" t="str">
        <f ca="1">IF(LoanIsGood,IF(ROW()-ROW(PaymentSchedule[[#Headers],[رقم الدفعة]])&gt;عدد_الدفعات_المجدولة,"",ROW()-ROW(PaymentSchedule[[#Headers],[رقم الدفعة]])),"")</f>
        <v/>
      </c>
      <c r="C136" s="4" t="str">
        <f ca="1">IF(PaymentSchedule[[#This Row],[رقم الدفعة]]&lt;&gt;"",EOMONTH(LoanStartDate,ROW(PaymentSchedule[[#This Row],[رقم الدفعة]])-ROW(PaymentSchedule[[#Headers],[رقم الدفعة]])-2)+DAY(LoanStartDate),"")</f>
        <v/>
      </c>
      <c r="D136" s="2" t="str">
        <f ca="1">IF(PaymentSchedule[[#This Row],[رقم الدفعة]]&lt;&gt;"",IF(ROW()-ROW(PaymentSchedule[[#Headers],[الرصيد الأوليّ]])=1,مبلغ_القرض,INDEX(PaymentSchedule[الرصيد الختامي],ROW()-ROW(PaymentSchedule[[#Headers],[الرصيد الأوليّ]])-1)),"")</f>
        <v/>
      </c>
      <c r="E136" s="2" t="str">
        <f ca="1">IF(PaymentSchedule[[#This Row],[رقم الدفعة]]&lt;&gt;"",الدفعة_المجدولة,"")</f>
        <v/>
      </c>
      <c r="F13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6" s="2" t="str">
        <f ca="1">IF(PaymentSchedule[[#This Row],[رقم الدفعة]]&lt;&gt;"",PaymentSchedule[[#This Row],[إجمالي الدفعات]]-PaymentSchedule[[#This Row],[الفائدة]],"")</f>
        <v/>
      </c>
      <c r="I136" s="2" t="str">
        <f ca="1">IF(PaymentSchedule[[#This Row],[رقم الدفعة]]&lt;&gt;"",PaymentSchedule[[#This Row],[الرصيد الأوليّ]]*(InterestRate/PaymentsPerYear),"")</f>
        <v/>
      </c>
      <c r="J13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6" s="2" t="str">
        <f ca="1">IF(PaymentSchedule[[#This Row],[رقم الدفعة]]&lt;&gt;"",SUM(INDEX(PaymentSchedule[الفائدة],1,1):PaymentSchedule[[#This Row],[الفائدة]]),"")</f>
        <v/>
      </c>
    </row>
    <row r="137" spans="1:11" x14ac:dyDescent="0.2">
      <c r="A137" s="13"/>
      <c r="B137" s="1" t="str">
        <f ca="1">IF(LoanIsGood,IF(ROW()-ROW(PaymentSchedule[[#Headers],[رقم الدفعة]])&gt;عدد_الدفعات_المجدولة,"",ROW()-ROW(PaymentSchedule[[#Headers],[رقم الدفعة]])),"")</f>
        <v/>
      </c>
      <c r="C137" s="4" t="str">
        <f ca="1">IF(PaymentSchedule[[#This Row],[رقم الدفعة]]&lt;&gt;"",EOMONTH(LoanStartDate,ROW(PaymentSchedule[[#This Row],[رقم الدفعة]])-ROW(PaymentSchedule[[#Headers],[رقم الدفعة]])-2)+DAY(LoanStartDate),"")</f>
        <v/>
      </c>
      <c r="D137" s="2" t="str">
        <f ca="1">IF(PaymentSchedule[[#This Row],[رقم الدفعة]]&lt;&gt;"",IF(ROW()-ROW(PaymentSchedule[[#Headers],[الرصيد الأوليّ]])=1,مبلغ_القرض,INDEX(PaymentSchedule[الرصيد الختامي],ROW()-ROW(PaymentSchedule[[#Headers],[الرصيد الأوليّ]])-1)),"")</f>
        <v/>
      </c>
      <c r="E137" s="2" t="str">
        <f ca="1">IF(PaymentSchedule[[#This Row],[رقم الدفعة]]&lt;&gt;"",الدفعة_المجدولة,"")</f>
        <v/>
      </c>
      <c r="F13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7" s="2" t="str">
        <f ca="1">IF(PaymentSchedule[[#This Row],[رقم الدفعة]]&lt;&gt;"",PaymentSchedule[[#This Row],[إجمالي الدفعات]]-PaymentSchedule[[#This Row],[الفائدة]],"")</f>
        <v/>
      </c>
      <c r="I137" s="2" t="str">
        <f ca="1">IF(PaymentSchedule[[#This Row],[رقم الدفعة]]&lt;&gt;"",PaymentSchedule[[#This Row],[الرصيد الأوليّ]]*(InterestRate/PaymentsPerYear),"")</f>
        <v/>
      </c>
      <c r="J13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7" s="2" t="str">
        <f ca="1">IF(PaymentSchedule[[#This Row],[رقم الدفعة]]&lt;&gt;"",SUM(INDEX(PaymentSchedule[الفائدة],1,1):PaymentSchedule[[#This Row],[الفائدة]]),"")</f>
        <v/>
      </c>
    </row>
    <row r="138" spans="1:11" x14ac:dyDescent="0.2">
      <c r="A138" s="13"/>
      <c r="B138" s="1" t="str">
        <f ca="1">IF(LoanIsGood,IF(ROW()-ROW(PaymentSchedule[[#Headers],[رقم الدفعة]])&gt;عدد_الدفعات_المجدولة,"",ROW()-ROW(PaymentSchedule[[#Headers],[رقم الدفعة]])),"")</f>
        <v/>
      </c>
      <c r="C138" s="4" t="str">
        <f ca="1">IF(PaymentSchedule[[#This Row],[رقم الدفعة]]&lt;&gt;"",EOMONTH(LoanStartDate,ROW(PaymentSchedule[[#This Row],[رقم الدفعة]])-ROW(PaymentSchedule[[#Headers],[رقم الدفعة]])-2)+DAY(LoanStartDate),"")</f>
        <v/>
      </c>
      <c r="D138" s="2" t="str">
        <f ca="1">IF(PaymentSchedule[[#This Row],[رقم الدفعة]]&lt;&gt;"",IF(ROW()-ROW(PaymentSchedule[[#Headers],[الرصيد الأوليّ]])=1,مبلغ_القرض,INDEX(PaymentSchedule[الرصيد الختامي],ROW()-ROW(PaymentSchedule[[#Headers],[الرصيد الأوليّ]])-1)),"")</f>
        <v/>
      </c>
      <c r="E138" s="2" t="str">
        <f ca="1">IF(PaymentSchedule[[#This Row],[رقم الدفعة]]&lt;&gt;"",الدفعة_المجدولة,"")</f>
        <v/>
      </c>
      <c r="F13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8" s="2" t="str">
        <f ca="1">IF(PaymentSchedule[[#This Row],[رقم الدفعة]]&lt;&gt;"",PaymentSchedule[[#This Row],[إجمالي الدفعات]]-PaymentSchedule[[#This Row],[الفائدة]],"")</f>
        <v/>
      </c>
      <c r="I138" s="2" t="str">
        <f ca="1">IF(PaymentSchedule[[#This Row],[رقم الدفعة]]&lt;&gt;"",PaymentSchedule[[#This Row],[الرصيد الأوليّ]]*(InterestRate/PaymentsPerYear),"")</f>
        <v/>
      </c>
      <c r="J13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8" s="2" t="str">
        <f ca="1">IF(PaymentSchedule[[#This Row],[رقم الدفعة]]&lt;&gt;"",SUM(INDEX(PaymentSchedule[الفائدة],1,1):PaymentSchedule[[#This Row],[الفائدة]]),"")</f>
        <v/>
      </c>
    </row>
    <row r="139" spans="1:11" x14ac:dyDescent="0.2">
      <c r="A139" s="13"/>
      <c r="B139" s="1" t="str">
        <f ca="1">IF(LoanIsGood,IF(ROW()-ROW(PaymentSchedule[[#Headers],[رقم الدفعة]])&gt;عدد_الدفعات_المجدولة,"",ROW()-ROW(PaymentSchedule[[#Headers],[رقم الدفعة]])),"")</f>
        <v/>
      </c>
      <c r="C139" s="4" t="str">
        <f ca="1">IF(PaymentSchedule[[#This Row],[رقم الدفعة]]&lt;&gt;"",EOMONTH(LoanStartDate,ROW(PaymentSchedule[[#This Row],[رقم الدفعة]])-ROW(PaymentSchedule[[#Headers],[رقم الدفعة]])-2)+DAY(LoanStartDate),"")</f>
        <v/>
      </c>
      <c r="D139" s="2" t="str">
        <f ca="1">IF(PaymentSchedule[[#This Row],[رقم الدفعة]]&lt;&gt;"",IF(ROW()-ROW(PaymentSchedule[[#Headers],[الرصيد الأوليّ]])=1,مبلغ_القرض,INDEX(PaymentSchedule[الرصيد الختامي],ROW()-ROW(PaymentSchedule[[#Headers],[الرصيد الأوليّ]])-1)),"")</f>
        <v/>
      </c>
      <c r="E139" s="2" t="str">
        <f ca="1">IF(PaymentSchedule[[#This Row],[رقم الدفعة]]&lt;&gt;"",الدفعة_المجدولة,"")</f>
        <v/>
      </c>
      <c r="F13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3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39" s="2" t="str">
        <f ca="1">IF(PaymentSchedule[[#This Row],[رقم الدفعة]]&lt;&gt;"",PaymentSchedule[[#This Row],[إجمالي الدفعات]]-PaymentSchedule[[#This Row],[الفائدة]],"")</f>
        <v/>
      </c>
      <c r="I139" s="2" t="str">
        <f ca="1">IF(PaymentSchedule[[#This Row],[رقم الدفعة]]&lt;&gt;"",PaymentSchedule[[#This Row],[الرصيد الأوليّ]]*(InterestRate/PaymentsPerYear),"")</f>
        <v/>
      </c>
      <c r="J13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39" s="2" t="str">
        <f ca="1">IF(PaymentSchedule[[#This Row],[رقم الدفعة]]&lt;&gt;"",SUM(INDEX(PaymentSchedule[الفائدة],1,1):PaymentSchedule[[#This Row],[الفائدة]]),"")</f>
        <v/>
      </c>
    </row>
    <row r="140" spans="1:11" x14ac:dyDescent="0.2">
      <c r="A140" s="13"/>
      <c r="B140" s="1" t="str">
        <f ca="1">IF(LoanIsGood,IF(ROW()-ROW(PaymentSchedule[[#Headers],[رقم الدفعة]])&gt;عدد_الدفعات_المجدولة,"",ROW()-ROW(PaymentSchedule[[#Headers],[رقم الدفعة]])),"")</f>
        <v/>
      </c>
      <c r="C140" s="4" t="str">
        <f ca="1">IF(PaymentSchedule[[#This Row],[رقم الدفعة]]&lt;&gt;"",EOMONTH(LoanStartDate,ROW(PaymentSchedule[[#This Row],[رقم الدفعة]])-ROW(PaymentSchedule[[#Headers],[رقم الدفعة]])-2)+DAY(LoanStartDate),"")</f>
        <v/>
      </c>
      <c r="D140" s="2" t="str">
        <f ca="1">IF(PaymentSchedule[[#This Row],[رقم الدفعة]]&lt;&gt;"",IF(ROW()-ROW(PaymentSchedule[[#Headers],[الرصيد الأوليّ]])=1,مبلغ_القرض,INDEX(PaymentSchedule[الرصيد الختامي],ROW()-ROW(PaymentSchedule[[#Headers],[الرصيد الأوليّ]])-1)),"")</f>
        <v/>
      </c>
      <c r="E140" s="2" t="str">
        <f ca="1">IF(PaymentSchedule[[#This Row],[رقم الدفعة]]&lt;&gt;"",الدفعة_المجدولة,"")</f>
        <v/>
      </c>
      <c r="F14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0" s="2" t="str">
        <f ca="1">IF(PaymentSchedule[[#This Row],[رقم الدفعة]]&lt;&gt;"",PaymentSchedule[[#This Row],[إجمالي الدفعات]]-PaymentSchedule[[#This Row],[الفائدة]],"")</f>
        <v/>
      </c>
      <c r="I140" s="2" t="str">
        <f ca="1">IF(PaymentSchedule[[#This Row],[رقم الدفعة]]&lt;&gt;"",PaymentSchedule[[#This Row],[الرصيد الأوليّ]]*(InterestRate/PaymentsPerYear),"")</f>
        <v/>
      </c>
      <c r="J14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0" s="2" t="str">
        <f ca="1">IF(PaymentSchedule[[#This Row],[رقم الدفعة]]&lt;&gt;"",SUM(INDEX(PaymentSchedule[الفائدة],1,1):PaymentSchedule[[#This Row],[الفائدة]]),"")</f>
        <v/>
      </c>
    </row>
    <row r="141" spans="1:11" x14ac:dyDescent="0.2">
      <c r="A141" s="13"/>
      <c r="B141" s="1" t="str">
        <f ca="1">IF(LoanIsGood,IF(ROW()-ROW(PaymentSchedule[[#Headers],[رقم الدفعة]])&gt;عدد_الدفعات_المجدولة,"",ROW()-ROW(PaymentSchedule[[#Headers],[رقم الدفعة]])),"")</f>
        <v/>
      </c>
      <c r="C141" s="4" t="str">
        <f ca="1">IF(PaymentSchedule[[#This Row],[رقم الدفعة]]&lt;&gt;"",EOMONTH(LoanStartDate,ROW(PaymentSchedule[[#This Row],[رقم الدفعة]])-ROW(PaymentSchedule[[#Headers],[رقم الدفعة]])-2)+DAY(LoanStartDate),"")</f>
        <v/>
      </c>
      <c r="D141" s="2" t="str">
        <f ca="1">IF(PaymentSchedule[[#This Row],[رقم الدفعة]]&lt;&gt;"",IF(ROW()-ROW(PaymentSchedule[[#Headers],[الرصيد الأوليّ]])=1,مبلغ_القرض,INDEX(PaymentSchedule[الرصيد الختامي],ROW()-ROW(PaymentSchedule[[#Headers],[الرصيد الأوليّ]])-1)),"")</f>
        <v/>
      </c>
      <c r="E141" s="2" t="str">
        <f ca="1">IF(PaymentSchedule[[#This Row],[رقم الدفعة]]&lt;&gt;"",الدفعة_المجدولة,"")</f>
        <v/>
      </c>
      <c r="F14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1" s="2" t="str">
        <f ca="1">IF(PaymentSchedule[[#This Row],[رقم الدفعة]]&lt;&gt;"",PaymentSchedule[[#This Row],[إجمالي الدفعات]]-PaymentSchedule[[#This Row],[الفائدة]],"")</f>
        <v/>
      </c>
      <c r="I141" s="2" t="str">
        <f ca="1">IF(PaymentSchedule[[#This Row],[رقم الدفعة]]&lt;&gt;"",PaymentSchedule[[#This Row],[الرصيد الأوليّ]]*(InterestRate/PaymentsPerYear),"")</f>
        <v/>
      </c>
      <c r="J14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1" s="2" t="str">
        <f ca="1">IF(PaymentSchedule[[#This Row],[رقم الدفعة]]&lt;&gt;"",SUM(INDEX(PaymentSchedule[الفائدة],1,1):PaymentSchedule[[#This Row],[الفائدة]]),"")</f>
        <v/>
      </c>
    </row>
    <row r="142" spans="1:11" x14ac:dyDescent="0.2">
      <c r="A142" s="13"/>
      <c r="B142" s="1" t="str">
        <f ca="1">IF(LoanIsGood,IF(ROW()-ROW(PaymentSchedule[[#Headers],[رقم الدفعة]])&gt;عدد_الدفعات_المجدولة,"",ROW()-ROW(PaymentSchedule[[#Headers],[رقم الدفعة]])),"")</f>
        <v/>
      </c>
      <c r="C142" s="4" t="str">
        <f ca="1">IF(PaymentSchedule[[#This Row],[رقم الدفعة]]&lt;&gt;"",EOMONTH(LoanStartDate,ROW(PaymentSchedule[[#This Row],[رقم الدفعة]])-ROW(PaymentSchedule[[#Headers],[رقم الدفعة]])-2)+DAY(LoanStartDate),"")</f>
        <v/>
      </c>
      <c r="D142" s="2" t="str">
        <f ca="1">IF(PaymentSchedule[[#This Row],[رقم الدفعة]]&lt;&gt;"",IF(ROW()-ROW(PaymentSchedule[[#Headers],[الرصيد الأوليّ]])=1,مبلغ_القرض,INDEX(PaymentSchedule[الرصيد الختامي],ROW()-ROW(PaymentSchedule[[#Headers],[الرصيد الأوليّ]])-1)),"")</f>
        <v/>
      </c>
      <c r="E142" s="2" t="str">
        <f ca="1">IF(PaymentSchedule[[#This Row],[رقم الدفعة]]&lt;&gt;"",الدفعة_المجدولة,"")</f>
        <v/>
      </c>
      <c r="F14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2" s="2" t="str">
        <f ca="1">IF(PaymentSchedule[[#This Row],[رقم الدفعة]]&lt;&gt;"",PaymentSchedule[[#This Row],[إجمالي الدفعات]]-PaymentSchedule[[#This Row],[الفائدة]],"")</f>
        <v/>
      </c>
      <c r="I142" s="2" t="str">
        <f ca="1">IF(PaymentSchedule[[#This Row],[رقم الدفعة]]&lt;&gt;"",PaymentSchedule[[#This Row],[الرصيد الأوليّ]]*(InterestRate/PaymentsPerYear),"")</f>
        <v/>
      </c>
      <c r="J14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2" s="2" t="str">
        <f ca="1">IF(PaymentSchedule[[#This Row],[رقم الدفعة]]&lt;&gt;"",SUM(INDEX(PaymentSchedule[الفائدة],1,1):PaymentSchedule[[#This Row],[الفائدة]]),"")</f>
        <v/>
      </c>
    </row>
    <row r="143" spans="1:11" x14ac:dyDescent="0.2">
      <c r="A143" s="13"/>
      <c r="B143" s="1" t="str">
        <f ca="1">IF(LoanIsGood,IF(ROW()-ROW(PaymentSchedule[[#Headers],[رقم الدفعة]])&gt;عدد_الدفعات_المجدولة,"",ROW()-ROW(PaymentSchedule[[#Headers],[رقم الدفعة]])),"")</f>
        <v/>
      </c>
      <c r="C143" s="4" t="str">
        <f ca="1">IF(PaymentSchedule[[#This Row],[رقم الدفعة]]&lt;&gt;"",EOMONTH(LoanStartDate,ROW(PaymentSchedule[[#This Row],[رقم الدفعة]])-ROW(PaymentSchedule[[#Headers],[رقم الدفعة]])-2)+DAY(LoanStartDate),"")</f>
        <v/>
      </c>
      <c r="D143" s="2" t="str">
        <f ca="1">IF(PaymentSchedule[[#This Row],[رقم الدفعة]]&lt;&gt;"",IF(ROW()-ROW(PaymentSchedule[[#Headers],[الرصيد الأوليّ]])=1,مبلغ_القرض,INDEX(PaymentSchedule[الرصيد الختامي],ROW()-ROW(PaymentSchedule[[#Headers],[الرصيد الأوليّ]])-1)),"")</f>
        <v/>
      </c>
      <c r="E143" s="2" t="str">
        <f ca="1">IF(PaymentSchedule[[#This Row],[رقم الدفعة]]&lt;&gt;"",الدفعة_المجدولة,"")</f>
        <v/>
      </c>
      <c r="F14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3" s="2" t="str">
        <f ca="1">IF(PaymentSchedule[[#This Row],[رقم الدفعة]]&lt;&gt;"",PaymentSchedule[[#This Row],[إجمالي الدفعات]]-PaymentSchedule[[#This Row],[الفائدة]],"")</f>
        <v/>
      </c>
      <c r="I143" s="2" t="str">
        <f ca="1">IF(PaymentSchedule[[#This Row],[رقم الدفعة]]&lt;&gt;"",PaymentSchedule[[#This Row],[الرصيد الأوليّ]]*(InterestRate/PaymentsPerYear),"")</f>
        <v/>
      </c>
      <c r="J14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3" s="2" t="str">
        <f ca="1">IF(PaymentSchedule[[#This Row],[رقم الدفعة]]&lt;&gt;"",SUM(INDEX(PaymentSchedule[الفائدة],1,1):PaymentSchedule[[#This Row],[الفائدة]]),"")</f>
        <v/>
      </c>
    </row>
    <row r="144" spans="1:11" x14ac:dyDescent="0.2">
      <c r="A144" s="13"/>
      <c r="B144" s="1" t="str">
        <f ca="1">IF(LoanIsGood,IF(ROW()-ROW(PaymentSchedule[[#Headers],[رقم الدفعة]])&gt;عدد_الدفعات_المجدولة,"",ROW()-ROW(PaymentSchedule[[#Headers],[رقم الدفعة]])),"")</f>
        <v/>
      </c>
      <c r="C144" s="4" t="str">
        <f ca="1">IF(PaymentSchedule[[#This Row],[رقم الدفعة]]&lt;&gt;"",EOMONTH(LoanStartDate,ROW(PaymentSchedule[[#This Row],[رقم الدفعة]])-ROW(PaymentSchedule[[#Headers],[رقم الدفعة]])-2)+DAY(LoanStartDate),"")</f>
        <v/>
      </c>
      <c r="D144" s="2" t="str">
        <f ca="1">IF(PaymentSchedule[[#This Row],[رقم الدفعة]]&lt;&gt;"",IF(ROW()-ROW(PaymentSchedule[[#Headers],[الرصيد الأوليّ]])=1,مبلغ_القرض,INDEX(PaymentSchedule[الرصيد الختامي],ROW()-ROW(PaymentSchedule[[#Headers],[الرصيد الأوليّ]])-1)),"")</f>
        <v/>
      </c>
      <c r="E144" s="2" t="str">
        <f ca="1">IF(PaymentSchedule[[#This Row],[رقم الدفعة]]&lt;&gt;"",الدفعة_المجدولة,"")</f>
        <v/>
      </c>
      <c r="F14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4" s="2" t="str">
        <f ca="1">IF(PaymentSchedule[[#This Row],[رقم الدفعة]]&lt;&gt;"",PaymentSchedule[[#This Row],[إجمالي الدفعات]]-PaymentSchedule[[#This Row],[الفائدة]],"")</f>
        <v/>
      </c>
      <c r="I144" s="2" t="str">
        <f ca="1">IF(PaymentSchedule[[#This Row],[رقم الدفعة]]&lt;&gt;"",PaymentSchedule[[#This Row],[الرصيد الأوليّ]]*(InterestRate/PaymentsPerYear),"")</f>
        <v/>
      </c>
      <c r="J14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4" s="2" t="str">
        <f ca="1">IF(PaymentSchedule[[#This Row],[رقم الدفعة]]&lt;&gt;"",SUM(INDEX(PaymentSchedule[الفائدة],1,1):PaymentSchedule[[#This Row],[الفائدة]]),"")</f>
        <v/>
      </c>
    </row>
    <row r="145" spans="1:11" x14ac:dyDescent="0.2">
      <c r="A145" s="13"/>
      <c r="B145" s="1" t="str">
        <f ca="1">IF(LoanIsGood,IF(ROW()-ROW(PaymentSchedule[[#Headers],[رقم الدفعة]])&gt;عدد_الدفعات_المجدولة,"",ROW()-ROW(PaymentSchedule[[#Headers],[رقم الدفعة]])),"")</f>
        <v/>
      </c>
      <c r="C145" s="4" t="str">
        <f ca="1">IF(PaymentSchedule[[#This Row],[رقم الدفعة]]&lt;&gt;"",EOMONTH(LoanStartDate,ROW(PaymentSchedule[[#This Row],[رقم الدفعة]])-ROW(PaymentSchedule[[#Headers],[رقم الدفعة]])-2)+DAY(LoanStartDate),"")</f>
        <v/>
      </c>
      <c r="D145" s="2" t="str">
        <f ca="1">IF(PaymentSchedule[[#This Row],[رقم الدفعة]]&lt;&gt;"",IF(ROW()-ROW(PaymentSchedule[[#Headers],[الرصيد الأوليّ]])=1,مبلغ_القرض,INDEX(PaymentSchedule[الرصيد الختامي],ROW()-ROW(PaymentSchedule[[#Headers],[الرصيد الأوليّ]])-1)),"")</f>
        <v/>
      </c>
      <c r="E145" s="2" t="str">
        <f ca="1">IF(PaymentSchedule[[#This Row],[رقم الدفعة]]&lt;&gt;"",الدفعة_المجدولة,"")</f>
        <v/>
      </c>
      <c r="F14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5" s="2" t="str">
        <f ca="1">IF(PaymentSchedule[[#This Row],[رقم الدفعة]]&lt;&gt;"",PaymentSchedule[[#This Row],[إجمالي الدفعات]]-PaymentSchedule[[#This Row],[الفائدة]],"")</f>
        <v/>
      </c>
      <c r="I145" s="2" t="str">
        <f ca="1">IF(PaymentSchedule[[#This Row],[رقم الدفعة]]&lt;&gt;"",PaymentSchedule[[#This Row],[الرصيد الأوليّ]]*(InterestRate/PaymentsPerYear),"")</f>
        <v/>
      </c>
      <c r="J14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5" s="2" t="str">
        <f ca="1">IF(PaymentSchedule[[#This Row],[رقم الدفعة]]&lt;&gt;"",SUM(INDEX(PaymentSchedule[الفائدة],1,1):PaymentSchedule[[#This Row],[الفائدة]]),"")</f>
        <v/>
      </c>
    </row>
    <row r="146" spans="1:11" x14ac:dyDescent="0.2">
      <c r="A146" s="13"/>
      <c r="B146" s="1" t="str">
        <f ca="1">IF(LoanIsGood,IF(ROW()-ROW(PaymentSchedule[[#Headers],[رقم الدفعة]])&gt;عدد_الدفعات_المجدولة,"",ROW()-ROW(PaymentSchedule[[#Headers],[رقم الدفعة]])),"")</f>
        <v/>
      </c>
      <c r="C146" s="4" t="str">
        <f ca="1">IF(PaymentSchedule[[#This Row],[رقم الدفعة]]&lt;&gt;"",EOMONTH(LoanStartDate,ROW(PaymentSchedule[[#This Row],[رقم الدفعة]])-ROW(PaymentSchedule[[#Headers],[رقم الدفعة]])-2)+DAY(LoanStartDate),"")</f>
        <v/>
      </c>
      <c r="D146" s="2" t="str">
        <f ca="1">IF(PaymentSchedule[[#This Row],[رقم الدفعة]]&lt;&gt;"",IF(ROW()-ROW(PaymentSchedule[[#Headers],[الرصيد الأوليّ]])=1,مبلغ_القرض,INDEX(PaymentSchedule[الرصيد الختامي],ROW()-ROW(PaymentSchedule[[#Headers],[الرصيد الأوليّ]])-1)),"")</f>
        <v/>
      </c>
      <c r="E146" s="2" t="str">
        <f ca="1">IF(PaymentSchedule[[#This Row],[رقم الدفعة]]&lt;&gt;"",الدفعة_المجدولة,"")</f>
        <v/>
      </c>
      <c r="F14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6" s="2" t="str">
        <f ca="1">IF(PaymentSchedule[[#This Row],[رقم الدفعة]]&lt;&gt;"",PaymentSchedule[[#This Row],[إجمالي الدفعات]]-PaymentSchedule[[#This Row],[الفائدة]],"")</f>
        <v/>
      </c>
      <c r="I146" s="2" t="str">
        <f ca="1">IF(PaymentSchedule[[#This Row],[رقم الدفعة]]&lt;&gt;"",PaymentSchedule[[#This Row],[الرصيد الأوليّ]]*(InterestRate/PaymentsPerYear),"")</f>
        <v/>
      </c>
      <c r="J14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6" s="2" t="str">
        <f ca="1">IF(PaymentSchedule[[#This Row],[رقم الدفعة]]&lt;&gt;"",SUM(INDEX(PaymentSchedule[الفائدة],1,1):PaymentSchedule[[#This Row],[الفائدة]]),"")</f>
        <v/>
      </c>
    </row>
    <row r="147" spans="1:11" x14ac:dyDescent="0.2">
      <c r="A147" s="13"/>
      <c r="B147" s="1" t="str">
        <f ca="1">IF(LoanIsGood,IF(ROW()-ROW(PaymentSchedule[[#Headers],[رقم الدفعة]])&gt;عدد_الدفعات_المجدولة,"",ROW()-ROW(PaymentSchedule[[#Headers],[رقم الدفعة]])),"")</f>
        <v/>
      </c>
      <c r="C147" s="4" t="str">
        <f ca="1">IF(PaymentSchedule[[#This Row],[رقم الدفعة]]&lt;&gt;"",EOMONTH(LoanStartDate,ROW(PaymentSchedule[[#This Row],[رقم الدفعة]])-ROW(PaymentSchedule[[#Headers],[رقم الدفعة]])-2)+DAY(LoanStartDate),"")</f>
        <v/>
      </c>
      <c r="D147" s="2" t="str">
        <f ca="1">IF(PaymentSchedule[[#This Row],[رقم الدفعة]]&lt;&gt;"",IF(ROW()-ROW(PaymentSchedule[[#Headers],[الرصيد الأوليّ]])=1,مبلغ_القرض,INDEX(PaymentSchedule[الرصيد الختامي],ROW()-ROW(PaymentSchedule[[#Headers],[الرصيد الأوليّ]])-1)),"")</f>
        <v/>
      </c>
      <c r="E147" s="2" t="str">
        <f ca="1">IF(PaymentSchedule[[#This Row],[رقم الدفعة]]&lt;&gt;"",الدفعة_المجدولة,"")</f>
        <v/>
      </c>
      <c r="F14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7" s="2" t="str">
        <f ca="1">IF(PaymentSchedule[[#This Row],[رقم الدفعة]]&lt;&gt;"",PaymentSchedule[[#This Row],[إجمالي الدفعات]]-PaymentSchedule[[#This Row],[الفائدة]],"")</f>
        <v/>
      </c>
      <c r="I147" s="2" t="str">
        <f ca="1">IF(PaymentSchedule[[#This Row],[رقم الدفعة]]&lt;&gt;"",PaymentSchedule[[#This Row],[الرصيد الأوليّ]]*(InterestRate/PaymentsPerYear),"")</f>
        <v/>
      </c>
      <c r="J14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7" s="2" t="str">
        <f ca="1">IF(PaymentSchedule[[#This Row],[رقم الدفعة]]&lt;&gt;"",SUM(INDEX(PaymentSchedule[الفائدة],1,1):PaymentSchedule[[#This Row],[الفائدة]]),"")</f>
        <v/>
      </c>
    </row>
    <row r="148" spans="1:11" x14ac:dyDescent="0.2">
      <c r="A148" s="13"/>
      <c r="B148" s="1" t="str">
        <f ca="1">IF(LoanIsGood,IF(ROW()-ROW(PaymentSchedule[[#Headers],[رقم الدفعة]])&gt;عدد_الدفعات_المجدولة,"",ROW()-ROW(PaymentSchedule[[#Headers],[رقم الدفعة]])),"")</f>
        <v/>
      </c>
      <c r="C148" s="4" t="str">
        <f ca="1">IF(PaymentSchedule[[#This Row],[رقم الدفعة]]&lt;&gt;"",EOMONTH(LoanStartDate,ROW(PaymentSchedule[[#This Row],[رقم الدفعة]])-ROW(PaymentSchedule[[#Headers],[رقم الدفعة]])-2)+DAY(LoanStartDate),"")</f>
        <v/>
      </c>
      <c r="D148" s="2" t="str">
        <f ca="1">IF(PaymentSchedule[[#This Row],[رقم الدفعة]]&lt;&gt;"",IF(ROW()-ROW(PaymentSchedule[[#Headers],[الرصيد الأوليّ]])=1,مبلغ_القرض,INDEX(PaymentSchedule[الرصيد الختامي],ROW()-ROW(PaymentSchedule[[#Headers],[الرصيد الأوليّ]])-1)),"")</f>
        <v/>
      </c>
      <c r="E148" s="2" t="str">
        <f ca="1">IF(PaymentSchedule[[#This Row],[رقم الدفعة]]&lt;&gt;"",الدفعة_المجدولة,"")</f>
        <v/>
      </c>
      <c r="F14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8" s="2" t="str">
        <f ca="1">IF(PaymentSchedule[[#This Row],[رقم الدفعة]]&lt;&gt;"",PaymentSchedule[[#This Row],[إجمالي الدفعات]]-PaymentSchedule[[#This Row],[الفائدة]],"")</f>
        <v/>
      </c>
      <c r="I148" s="2" t="str">
        <f ca="1">IF(PaymentSchedule[[#This Row],[رقم الدفعة]]&lt;&gt;"",PaymentSchedule[[#This Row],[الرصيد الأوليّ]]*(InterestRate/PaymentsPerYear),"")</f>
        <v/>
      </c>
      <c r="J14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8" s="2" t="str">
        <f ca="1">IF(PaymentSchedule[[#This Row],[رقم الدفعة]]&lt;&gt;"",SUM(INDEX(PaymentSchedule[الفائدة],1,1):PaymentSchedule[[#This Row],[الفائدة]]),"")</f>
        <v/>
      </c>
    </row>
    <row r="149" spans="1:11" x14ac:dyDescent="0.2">
      <c r="A149" s="13"/>
      <c r="B149" s="1" t="str">
        <f ca="1">IF(LoanIsGood,IF(ROW()-ROW(PaymentSchedule[[#Headers],[رقم الدفعة]])&gt;عدد_الدفعات_المجدولة,"",ROW()-ROW(PaymentSchedule[[#Headers],[رقم الدفعة]])),"")</f>
        <v/>
      </c>
      <c r="C149" s="4" t="str">
        <f ca="1">IF(PaymentSchedule[[#This Row],[رقم الدفعة]]&lt;&gt;"",EOMONTH(LoanStartDate,ROW(PaymentSchedule[[#This Row],[رقم الدفعة]])-ROW(PaymentSchedule[[#Headers],[رقم الدفعة]])-2)+DAY(LoanStartDate),"")</f>
        <v/>
      </c>
      <c r="D149" s="2" t="str">
        <f ca="1">IF(PaymentSchedule[[#This Row],[رقم الدفعة]]&lt;&gt;"",IF(ROW()-ROW(PaymentSchedule[[#Headers],[الرصيد الأوليّ]])=1,مبلغ_القرض,INDEX(PaymentSchedule[الرصيد الختامي],ROW()-ROW(PaymentSchedule[[#Headers],[الرصيد الأوليّ]])-1)),"")</f>
        <v/>
      </c>
      <c r="E149" s="2" t="str">
        <f ca="1">IF(PaymentSchedule[[#This Row],[رقم الدفعة]]&lt;&gt;"",الدفعة_المجدولة,"")</f>
        <v/>
      </c>
      <c r="F14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4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49" s="2" t="str">
        <f ca="1">IF(PaymentSchedule[[#This Row],[رقم الدفعة]]&lt;&gt;"",PaymentSchedule[[#This Row],[إجمالي الدفعات]]-PaymentSchedule[[#This Row],[الفائدة]],"")</f>
        <v/>
      </c>
      <c r="I149" s="2" t="str">
        <f ca="1">IF(PaymentSchedule[[#This Row],[رقم الدفعة]]&lt;&gt;"",PaymentSchedule[[#This Row],[الرصيد الأوليّ]]*(InterestRate/PaymentsPerYear),"")</f>
        <v/>
      </c>
      <c r="J14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49" s="2" t="str">
        <f ca="1">IF(PaymentSchedule[[#This Row],[رقم الدفعة]]&lt;&gt;"",SUM(INDEX(PaymentSchedule[الفائدة],1,1):PaymentSchedule[[#This Row],[الفائدة]]),"")</f>
        <v/>
      </c>
    </row>
    <row r="150" spans="1:11" x14ac:dyDescent="0.2">
      <c r="A150" s="13"/>
      <c r="B150" s="1" t="str">
        <f ca="1">IF(LoanIsGood,IF(ROW()-ROW(PaymentSchedule[[#Headers],[رقم الدفعة]])&gt;عدد_الدفعات_المجدولة,"",ROW()-ROW(PaymentSchedule[[#Headers],[رقم الدفعة]])),"")</f>
        <v/>
      </c>
      <c r="C150" s="4" t="str">
        <f ca="1">IF(PaymentSchedule[[#This Row],[رقم الدفعة]]&lt;&gt;"",EOMONTH(LoanStartDate,ROW(PaymentSchedule[[#This Row],[رقم الدفعة]])-ROW(PaymentSchedule[[#Headers],[رقم الدفعة]])-2)+DAY(LoanStartDate),"")</f>
        <v/>
      </c>
      <c r="D150" s="2" t="str">
        <f ca="1">IF(PaymentSchedule[[#This Row],[رقم الدفعة]]&lt;&gt;"",IF(ROW()-ROW(PaymentSchedule[[#Headers],[الرصيد الأوليّ]])=1,مبلغ_القرض,INDEX(PaymentSchedule[الرصيد الختامي],ROW()-ROW(PaymentSchedule[[#Headers],[الرصيد الأوليّ]])-1)),"")</f>
        <v/>
      </c>
      <c r="E150" s="2" t="str">
        <f ca="1">IF(PaymentSchedule[[#This Row],[رقم الدفعة]]&lt;&gt;"",الدفعة_المجدولة,"")</f>
        <v/>
      </c>
      <c r="F15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0" s="2" t="str">
        <f ca="1">IF(PaymentSchedule[[#This Row],[رقم الدفعة]]&lt;&gt;"",PaymentSchedule[[#This Row],[إجمالي الدفعات]]-PaymentSchedule[[#This Row],[الفائدة]],"")</f>
        <v/>
      </c>
      <c r="I150" s="2" t="str">
        <f ca="1">IF(PaymentSchedule[[#This Row],[رقم الدفعة]]&lt;&gt;"",PaymentSchedule[[#This Row],[الرصيد الأوليّ]]*(InterestRate/PaymentsPerYear),"")</f>
        <v/>
      </c>
      <c r="J15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0" s="2" t="str">
        <f ca="1">IF(PaymentSchedule[[#This Row],[رقم الدفعة]]&lt;&gt;"",SUM(INDEX(PaymentSchedule[الفائدة],1,1):PaymentSchedule[[#This Row],[الفائدة]]),"")</f>
        <v/>
      </c>
    </row>
    <row r="151" spans="1:11" x14ac:dyDescent="0.2">
      <c r="A151" s="13"/>
      <c r="B151" s="1" t="str">
        <f ca="1">IF(LoanIsGood,IF(ROW()-ROW(PaymentSchedule[[#Headers],[رقم الدفعة]])&gt;عدد_الدفعات_المجدولة,"",ROW()-ROW(PaymentSchedule[[#Headers],[رقم الدفعة]])),"")</f>
        <v/>
      </c>
      <c r="C151" s="4" t="str">
        <f ca="1">IF(PaymentSchedule[[#This Row],[رقم الدفعة]]&lt;&gt;"",EOMONTH(LoanStartDate,ROW(PaymentSchedule[[#This Row],[رقم الدفعة]])-ROW(PaymentSchedule[[#Headers],[رقم الدفعة]])-2)+DAY(LoanStartDate),"")</f>
        <v/>
      </c>
      <c r="D151" s="2" t="str">
        <f ca="1">IF(PaymentSchedule[[#This Row],[رقم الدفعة]]&lt;&gt;"",IF(ROW()-ROW(PaymentSchedule[[#Headers],[الرصيد الأوليّ]])=1,مبلغ_القرض,INDEX(PaymentSchedule[الرصيد الختامي],ROW()-ROW(PaymentSchedule[[#Headers],[الرصيد الأوليّ]])-1)),"")</f>
        <v/>
      </c>
      <c r="E151" s="2" t="str">
        <f ca="1">IF(PaymentSchedule[[#This Row],[رقم الدفعة]]&lt;&gt;"",الدفعة_المجدولة,"")</f>
        <v/>
      </c>
      <c r="F15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1" s="2" t="str">
        <f ca="1">IF(PaymentSchedule[[#This Row],[رقم الدفعة]]&lt;&gt;"",PaymentSchedule[[#This Row],[إجمالي الدفعات]]-PaymentSchedule[[#This Row],[الفائدة]],"")</f>
        <v/>
      </c>
      <c r="I151" s="2" t="str">
        <f ca="1">IF(PaymentSchedule[[#This Row],[رقم الدفعة]]&lt;&gt;"",PaymentSchedule[[#This Row],[الرصيد الأوليّ]]*(InterestRate/PaymentsPerYear),"")</f>
        <v/>
      </c>
      <c r="J15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1" s="2" t="str">
        <f ca="1">IF(PaymentSchedule[[#This Row],[رقم الدفعة]]&lt;&gt;"",SUM(INDEX(PaymentSchedule[الفائدة],1,1):PaymentSchedule[[#This Row],[الفائدة]]),"")</f>
        <v/>
      </c>
    </row>
    <row r="152" spans="1:11" x14ac:dyDescent="0.2">
      <c r="A152" s="13"/>
      <c r="B152" s="1" t="str">
        <f ca="1">IF(LoanIsGood,IF(ROW()-ROW(PaymentSchedule[[#Headers],[رقم الدفعة]])&gt;عدد_الدفعات_المجدولة,"",ROW()-ROW(PaymentSchedule[[#Headers],[رقم الدفعة]])),"")</f>
        <v/>
      </c>
      <c r="C152" s="4" t="str">
        <f ca="1">IF(PaymentSchedule[[#This Row],[رقم الدفعة]]&lt;&gt;"",EOMONTH(LoanStartDate,ROW(PaymentSchedule[[#This Row],[رقم الدفعة]])-ROW(PaymentSchedule[[#Headers],[رقم الدفعة]])-2)+DAY(LoanStartDate),"")</f>
        <v/>
      </c>
      <c r="D152" s="2" t="str">
        <f ca="1">IF(PaymentSchedule[[#This Row],[رقم الدفعة]]&lt;&gt;"",IF(ROW()-ROW(PaymentSchedule[[#Headers],[الرصيد الأوليّ]])=1,مبلغ_القرض,INDEX(PaymentSchedule[الرصيد الختامي],ROW()-ROW(PaymentSchedule[[#Headers],[الرصيد الأوليّ]])-1)),"")</f>
        <v/>
      </c>
      <c r="E152" s="2" t="str">
        <f ca="1">IF(PaymentSchedule[[#This Row],[رقم الدفعة]]&lt;&gt;"",الدفعة_المجدولة,"")</f>
        <v/>
      </c>
      <c r="F15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2" s="2" t="str">
        <f ca="1">IF(PaymentSchedule[[#This Row],[رقم الدفعة]]&lt;&gt;"",PaymentSchedule[[#This Row],[إجمالي الدفعات]]-PaymentSchedule[[#This Row],[الفائدة]],"")</f>
        <v/>
      </c>
      <c r="I152" s="2" t="str">
        <f ca="1">IF(PaymentSchedule[[#This Row],[رقم الدفعة]]&lt;&gt;"",PaymentSchedule[[#This Row],[الرصيد الأوليّ]]*(InterestRate/PaymentsPerYear),"")</f>
        <v/>
      </c>
      <c r="J15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2" s="2" t="str">
        <f ca="1">IF(PaymentSchedule[[#This Row],[رقم الدفعة]]&lt;&gt;"",SUM(INDEX(PaymentSchedule[الفائدة],1,1):PaymentSchedule[[#This Row],[الفائدة]]),"")</f>
        <v/>
      </c>
    </row>
    <row r="153" spans="1:11" x14ac:dyDescent="0.2">
      <c r="A153" s="13"/>
      <c r="B153" s="1" t="str">
        <f ca="1">IF(LoanIsGood,IF(ROW()-ROW(PaymentSchedule[[#Headers],[رقم الدفعة]])&gt;عدد_الدفعات_المجدولة,"",ROW()-ROW(PaymentSchedule[[#Headers],[رقم الدفعة]])),"")</f>
        <v/>
      </c>
      <c r="C153" s="4" t="str">
        <f ca="1">IF(PaymentSchedule[[#This Row],[رقم الدفعة]]&lt;&gt;"",EOMONTH(LoanStartDate,ROW(PaymentSchedule[[#This Row],[رقم الدفعة]])-ROW(PaymentSchedule[[#Headers],[رقم الدفعة]])-2)+DAY(LoanStartDate),"")</f>
        <v/>
      </c>
      <c r="D153" s="2" t="str">
        <f ca="1">IF(PaymentSchedule[[#This Row],[رقم الدفعة]]&lt;&gt;"",IF(ROW()-ROW(PaymentSchedule[[#Headers],[الرصيد الأوليّ]])=1,مبلغ_القرض,INDEX(PaymentSchedule[الرصيد الختامي],ROW()-ROW(PaymentSchedule[[#Headers],[الرصيد الأوليّ]])-1)),"")</f>
        <v/>
      </c>
      <c r="E153" s="2" t="str">
        <f ca="1">IF(PaymentSchedule[[#This Row],[رقم الدفعة]]&lt;&gt;"",الدفعة_المجدولة,"")</f>
        <v/>
      </c>
      <c r="F15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3" s="2" t="str">
        <f ca="1">IF(PaymentSchedule[[#This Row],[رقم الدفعة]]&lt;&gt;"",PaymentSchedule[[#This Row],[إجمالي الدفعات]]-PaymentSchedule[[#This Row],[الفائدة]],"")</f>
        <v/>
      </c>
      <c r="I153" s="2" t="str">
        <f ca="1">IF(PaymentSchedule[[#This Row],[رقم الدفعة]]&lt;&gt;"",PaymentSchedule[[#This Row],[الرصيد الأوليّ]]*(InterestRate/PaymentsPerYear),"")</f>
        <v/>
      </c>
      <c r="J15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3" s="2" t="str">
        <f ca="1">IF(PaymentSchedule[[#This Row],[رقم الدفعة]]&lt;&gt;"",SUM(INDEX(PaymentSchedule[الفائدة],1,1):PaymentSchedule[[#This Row],[الفائدة]]),"")</f>
        <v/>
      </c>
    </row>
    <row r="154" spans="1:11" x14ac:dyDescent="0.2">
      <c r="A154" s="13"/>
      <c r="B154" s="1" t="str">
        <f ca="1">IF(LoanIsGood,IF(ROW()-ROW(PaymentSchedule[[#Headers],[رقم الدفعة]])&gt;عدد_الدفعات_المجدولة,"",ROW()-ROW(PaymentSchedule[[#Headers],[رقم الدفعة]])),"")</f>
        <v/>
      </c>
      <c r="C154" s="4" t="str">
        <f ca="1">IF(PaymentSchedule[[#This Row],[رقم الدفعة]]&lt;&gt;"",EOMONTH(LoanStartDate,ROW(PaymentSchedule[[#This Row],[رقم الدفعة]])-ROW(PaymentSchedule[[#Headers],[رقم الدفعة]])-2)+DAY(LoanStartDate),"")</f>
        <v/>
      </c>
      <c r="D154" s="2" t="str">
        <f ca="1">IF(PaymentSchedule[[#This Row],[رقم الدفعة]]&lt;&gt;"",IF(ROW()-ROW(PaymentSchedule[[#Headers],[الرصيد الأوليّ]])=1,مبلغ_القرض,INDEX(PaymentSchedule[الرصيد الختامي],ROW()-ROW(PaymentSchedule[[#Headers],[الرصيد الأوليّ]])-1)),"")</f>
        <v/>
      </c>
      <c r="E154" s="2" t="str">
        <f ca="1">IF(PaymentSchedule[[#This Row],[رقم الدفعة]]&lt;&gt;"",الدفعة_المجدولة,"")</f>
        <v/>
      </c>
      <c r="F15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4" s="2" t="str">
        <f ca="1">IF(PaymentSchedule[[#This Row],[رقم الدفعة]]&lt;&gt;"",PaymentSchedule[[#This Row],[إجمالي الدفعات]]-PaymentSchedule[[#This Row],[الفائدة]],"")</f>
        <v/>
      </c>
      <c r="I154" s="2" t="str">
        <f ca="1">IF(PaymentSchedule[[#This Row],[رقم الدفعة]]&lt;&gt;"",PaymentSchedule[[#This Row],[الرصيد الأوليّ]]*(InterestRate/PaymentsPerYear),"")</f>
        <v/>
      </c>
      <c r="J15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4" s="2" t="str">
        <f ca="1">IF(PaymentSchedule[[#This Row],[رقم الدفعة]]&lt;&gt;"",SUM(INDEX(PaymentSchedule[الفائدة],1,1):PaymentSchedule[[#This Row],[الفائدة]]),"")</f>
        <v/>
      </c>
    </row>
    <row r="155" spans="1:11" x14ac:dyDescent="0.2">
      <c r="A155" s="13"/>
      <c r="B155" s="1" t="str">
        <f ca="1">IF(LoanIsGood,IF(ROW()-ROW(PaymentSchedule[[#Headers],[رقم الدفعة]])&gt;عدد_الدفعات_المجدولة,"",ROW()-ROW(PaymentSchedule[[#Headers],[رقم الدفعة]])),"")</f>
        <v/>
      </c>
      <c r="C155" s="4" t="str">
        <f ca="1">IF(PaymentSchedule[[#This Row],[رقم الدفعة]]&lt;&gt;"",EOMONTH(LoanStartDate,ROW(PaymentSchedule[[#This Row],[رقم الدفعة]])-ROW(PaymentSchedule[[#Headers],[رقم الدفعة]])-2)+DAY(LoanStartDate),"")</f>
        <v/>
      </c>
      <c r="D155" s="2" t="str">
        <f ca="1">IF(PaymentSchedule[[#This Row],[رقم الدفعة]]&lt;&gt;"",IF(ROW()-ROW(PaymentSchedule[[#Headers],[الرصيد الأوليّ]])=1,مبلغ_القرض,INDEX(PaymentSchedule[الرصيد الختامي],ROW()-ROW(PaymentSchedule[[#Headers],[الرصيد الأوليّ]])-1)),"")</f>
        <v/>
      </c>
      <c r="E155" s="2" t="str">
        <f ca="1">IF(PaymentSchedule[[#This Row],[رقم الدفعة]]&lt;&gt;"",الدفعة_المجدولة,"")</f>
        <v/>
      </c>
      <c r="F15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5" s="2" t="str">
        <f ca="1">IF(PaymentSchedule[[#This Row],[رقم الدفعة]]&lt;&gt;"",PaymentSchedule[[#This Row],[إجمالي الدفعات]]-PaymentSchedule[[#This Row],[الفائدة]],"")</f>
        <v/>
      </c>
      <c r="I155" s="2" t="str">
        <f ca="1">IF(PaymentSchedule[[#This Row],[رقم الدفعة]]&lt;&gt;"",PaymentSchedule[[#This Row],[الرصيد الأوليّ]]*(InterestRate/PaymentsPerYear),"")</f>
        <v/>
      </c>
      <c r="J15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5" s="2" t="str">
        <f ca="1">IF(PaymentSchedule[[#This Row],[رقم الدفعة]]&lt;&gt;"",SUM(INDEX(PaymentSchedule[الفائدة],1,1):PaymentSchedule[[#This Row],[الفائدة]]),"")</f>
        <v/>
      </c>
    </row>
    <row r="156" spans="1:11" x14ac:dyDescent="0.2">
      <c r="A156" s="13"/>
      <c r="B156" s="1" t="str">
        <f ca="1">IF(LoanIsGood,IF(ROW()-ROW(PaymentSchedule[[#Headers],[رقم الدفعة]])&gt;عدد_الدفعات_المجدولة,"",ROW()-ROW(PaymentSchedule[[#Headers],[رقم الدفعة]])),"")</f>
        <v/>
      </c>
      <c r="C156" s="4" t="str">
        <f ca="1">IF(PaymentSchedule[[#This Row],[رقم الدفعة]]&lt;&gt;"",EOMONTH(LoanStartDate,ROW(PaymentSchedule[[#This Row],[رقم الدفعة]])-ROW(PaymentSchedule[[#Headers],[رقم الدفعة]])-2)+DAY(LoanStartDate),"")</f>
        <v/>
      </c>
      <c r="D156" s="2" t="str">
        <f ca="1">IF(PaymentSchedule[[#This Row],[رقم الدفعة]]&lt;&gt;"",IF(ROW()-ROW(PaymentSchedule[[#Headers],[الرصيد الأوليّ]])=1,مبلغ_القرض,INDEX(PaymentSchedule[الرصيد الختامي],ROW()-ROW(PaymentSchedule[[#Headers],[الرصيد الأوليّ]])-1)),"")</f>
        <v/>
      </c>
      <c r="E156" s="2" t="str">
        <f ca="1">IF(PaymentSchedule[[#This Row],[رقم الدفعة]]&lt;&gt;"",الدفعة_المجدولة,"")</f>
        <v/>
      </c>
      <c r="F15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6" s="2" t="str">
        <f ca="1">IF(PaymentSchedule[[#This Row],[رقم الدفعة]]&lt;&gt;"",PaymentSchedule[[#This Row],[إجمالي الدفعات]]-PaymentSchedule[[#This Row],[الفائدة]],"")</f>
        <v/>
      </c>
      <c r="I156" s="2" t="str">
        <f ca="1">IF(PaymentSchedule[[#This Row],[رقم الدفعة]]&lt;&gt;"",PaymentSchedule[[#This Row],[الرصيد الأوليّ]]*(InterestRate/PaymentsPerYear),"")</f>
        <v/>
      </c>
      <c r="J15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6" s="2" t="str">
        <f ca="1">IF(PaymentSchedule[[#This Row],[رقم الدفعة]]&lt;&gt;"",SUM(INDEX(PaymentSchedule[الفائدة],1,1):PaymentSchedule[[#This Row],[الفائدة]]),"")</f>
        <v/>
      </c>
    </row>
    <row r="157" spans="1:11" x14ac:dyDescent="0.2">
      <c r="A157" s="13"/>
      <c r="B157" s="1" t="str">
        <f ca="1">IF(LoanIsGood,IF(ROW()-ROW(PaymentSchedule[[#Headers],[رقم الدفعة]])&gt;عدد_الدفعات_المجدولة,"",ROW()-ROW(PaymentSchedule[[#Headers],[رقم الدفعة]])),"")</f>
        <v/>
      </c>
      <c r="C157" s="4" t="str">
        <f ca="1">IF(PaymentSchedule[[#This Row],[رقم الدفعة]]&lt;&gt;"",EOMONTH(LoanStartDate,ROW(PaymentSchedule[[#This Row],[رقم الدفعة]])-ROW(PaymentSchedule[[#Headers],[رقم الدفعة]])-2)+DAY(LoanStartDate),"")</f>
        <v/>
      </c>
      <c r="D157" s="2" t="str">
        <f ca="1">IF(PaymentSchedule[[#This Row],[رقم الدفعة]]&lt;&gt;"",IF(ROW()-ROW(PaymentSchedule[[#Headers],[الرصيد الأوليّ]])=1,مبلغ_القرض,INDEX(PaymentSchedule[الرصيد الختامي],ROW()-ROW(PaymentSchedule[[#Headers],[الرصيد الأوليّ]])-1)),"")</f>
        <v/>
      </c>
      <c r="E157" s="2" t="str">
        <f ca="1">IF(PaymentSchedule[[#This Row],[رقم الدفعة]]&lt;&gt;"",الدفعة_المجدولة,"")</f>
        <v/>
      </c>
      <c r="F15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7" s="2" t="str">
        <f ca="1">IF(PaymentSchedule[[#This Row],[رقم الدفعة]]&lt;&gt;"",PaymentSchedule[[#This Row],[إجمالي الدفعات]]-PaymentSchedule[[#This Row],[الفائدة]],"")</f>
        <v/>
      </c>
      <c r="I157" s="2" t="str">
        <f ca="1">IF(PaymentSchedule[[#This Row],[رقم الدفعة]]&lt;&gt;"",PaymentSchedule[[#This Row],[الرصيد الأوليّ]]*(InterestRate/PaymentsPerYear),"")</f>
        <v/>
      </c>
      <c r="J15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7" s="2" t="str">
        <f ca="1">IF(PaymentSchedule[[#This Row],[رقم الدفعة]]&lt;&gt;"",SUM(INDEX(PaymentSchedule[الفائدة],1,1):PaymentSchedule[[#This Row],[الفائدة]]),"")</f>
        <v/>
      </c>
    </row>
    <row r="158" spans="1:11" x14ac:dyDescent="0.2">
      <c r="A158" s="13"/>
      <c r="B158" s="1" t="str">
        <f ca="1">IF(LoanIsGood,IF(ROW()-ROW(PaymentSchedule[[#Headers],[رقم الدفعة]])&gt;عدد_الدفعات_المجدولة,"",ROW()-ROW(PaymentSchedule[[#Headers],[رقم الدفعة]])),"")</f>
        <v/>
      </c>
      <c r="C158" s="4" t="str">
        <f ca="1">IF(PaymentSchedule[[#This Row],[رقم الدفعة]]&lt;&gt;"",EOMONTH(LoanStartDate,ROW(PaymentSchedule[[#This Row],[رقم الدفعة]])-ROW(PaymentSchedule[[#Headers],[رقم الدفعة]])-2)+DAY(LoanStartDate),"")</f>
        <v/>
      </c>
      <c r="D158" s="2" t="str">
        <f ca="1">IF(PaymentSchedule[[#This Row],[رقم الدفعة]]&lt;&gt;"",IF(ROW()-ROW(PaymentSchedule[[#Headers],[الرصيد الأوليّ]])=1,مبلغ_القرض,INDEX(PaymentSchedule[الرصيد الختامي],ROW()-ROW(PaymentSchedule[[#Headers],[الرصيد الأوليّ]])-1)),"")</f>
        <v/>
      </c>
      <c r="E158" s="2" t="str">
        <f ca="1">IF(PaymentSchedule[[#This Row],[رقم الدفعة]]&lt;&gt;"",الدفعة_المجدولة,"")</f>
        <v/>
      </c>
      <c r="F15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8" s="2" t="str">
        <f ca="1">IF(PaymentSchedule[[#This Row],[رقم الدفعة]]&lt;&gt;"",PaymentSchedule[[#This Row],[إجمالي الدفعات]]-PaymentSchedule[[#This Row],[الفائدة]],"")</f>
        <v/>
      </c>
      <c r="I158" s="2" t="str">
        <f ca="1">IF(PaymentSchedule[[#This Row],[رقم الدفعة]]&lt;&gt;"",PaymentSchedule[[#This Row],[الرصيد الأوليّ]]*(InterestRate/PaymentsPerYear),"")</f>
        <v/>
      </c>
      <c r="J15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8" s="2" t="str">
        <f ca="1">IF(PaymentSchedule[[#This Row],[رقم الدفعة]]&lt;&gt;"",SUM(INDEX(PaymentSchedule[الفائدة],1,1):PaymentSchedule[[#This Row],[الفائدة]]),"")</f>
        <v/>
      </c>
    </row>
    <row r="159" spans="1:11" x14ac:dyDescent="0.2">
      <c r="A159" s="13"/>
      <c r="B159" s="1" t="str">
        <f ca="1">IF(LoanIsGood,IF(ROW()-ROW(PaymentSchedule[[#Headers],[رقم الدفعة]])&gt;عدد_الدفعات_المجدولة,"",ROW()-ROW(PaymentSchedule[[#Headers],[رقم الدفعة]])),"")</f>
        <v/>
      </c>
      <c r="C159" s="4" t="str">
        <f ca="1">IF(PaymentSchedule[[#This Row],[رقم الدفعة]]&lt;&gt;"",EOMONTH(LoanStartDate,ROW(PaymentSchedule[[#This Row],[رقم الدفعة]])-ROW(PaymentSchedule[[#Headers],[رقم الدفعة]])-2)+DAY(LoanStartDate),"")</f>
        <v/>
      </c>
      <c r="D159" s="2" t="str">
        <f ca="1">IF(PaymentSchedule[[#This Row],[رقم الدفعة]]&lt;&gt;"",IF(ROW()-ROW(PaymentSchedule[[#Headers],[الرصيد الأوليّ]])=1,مبلغ_القرض,INDEX(PaymentSchedule[الرصيد الختامي],ROW()-ROW(PaymentSchedule[[#Headers],[الرصيد الأوليّ]])-1)),"")</f>
        <v/>
      </c>
      <c r="E159" s="2" t="str">
        <f ca="1">IF(PaymentSchedule[[#This Row],[رقم الدفعة]]&lt;&gt;"",الدفعة_المجدولة,"")</f>
        <v/>
      </c>
      <c r="F15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5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59" s="2" t="str">
        <f ca="1">IF(PaymentSchedule[[#This Row],[رقم الدفعة]]&lt;&gt;"",PaymentSchedule[[#This Row],[إجمالي الدفعات]]-PaymentSchedule[[#This Row],[الفائدة]],"")</f>
        <v/>
      </c>
      <c r="I159" s="2" t="str">
        <f ca="1">IF(PaymentSchedule[[#This Row],[رقم الدفعة]]&lt;&gt;"",PaymentSchedule[[#This Row],[الرصيد الأوليّ]]*(InterestRate/PaymentsPerYear),"")</f>
        <v/>
      </c>
      <c r="J15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59" s="2" t="str">
        <f ca="1">IF(PaymentSchedule[[#This Row],[رقم الدفعة]]&lt;&gt;"",SUM(INDEX(PaymentSchedule[الفائدة],1,1):PaymentSchedule[[#This Row],[الفائدة]]),"")</f>
        <v/>
      </c>
    </row>
    <row r="160" spans="1:11" x14ac:dyDescent="0.2">
      <c r="A160" s="13"/>
      <c r="B160" s="1" t="str">
        <f ca="1">IF(LoanIsGood,IF(ROW()-ROW(PaymentSchedule[[#Headers],[رقم الدفعة]])&gt;عدد_الدفعات_المجدولة,"",ROW()-ROW(PaymentSchedule[[#Headers],[رقم الدفعة]])),"")</f>
        <v/>
      </c>
      <c r="C160" s="4" t="str">
        <f ca="1">IF(PaymentSchedule[[#This Row],[رقم الدفعة]]&lt;&gt;"",EOMONTH(LoanStartDate,ROW(PaymentSchedule[[#This Row],[رقم الدفعة]])-ROW(PaymentSchedule[[#Headers],[رقم الدفعة]])-2)+DAY(LoanStartDate),"")</f>
        <v/>
      </c>
      <c r="D160" s="2" t="str">
        <f ca="1">IF(PaymentSchedule[[#This Row],[رقم الدفعة]]&lt;&gt;"",IF(ROW()-ROW(PaymentSchedule[[#Headers],[الرصيد الأوليّ]])=1,مبلغ_القرض,INDEX(PaymentSchedule[الرصيد الختامي],ROW()-ROW(PaymentSchedule[[#Headers],[الرصيد الأوليّ]])-1)),"")</f>
        <v/>
      </c>
      <c r="E160" s="2" t="str">
        <f ca="1">IF(PaymentSchedule[[#This Row],[رقم الدفعة]]&lt;&gt;"",الدفعة_المجدولة,"")</f>
        <v/>
      </c>
      <c r="F16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0" s="2" t="str">
        <f ca="1">IF(PaymentSchedule[[#This Row],[رقم الدفعة]]&lt;&gt;"",PaymentSchedule[[#This Row],[إجمالي الدفعات]]-PaymentSchedule[[#This Row],[الفائدة]],"")</f>
        <v/>
      </c>
      <c r="I160" s="2" t="str">
        <f ca="1">IF(PaymentSchedule[[#This Row],[رقم الدفعة]]&lt;&gt;"",PaymentSchedule[[#This Row],[الرصيد الأوليّ]]*(InterestRate/PaymentsPerYear),"")</f>
        <v/>
      </c>
      <c r="J16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0" s="2" t="str">
        <f ca="1">IF(PaymentSchedule[[#This Row],[رقم الدفعة]]&lt;&gt;"",SUM(INDEX(PaymentSchedule[الفائدة],1,1):PaymentSchedule[[#This Row],[الفائدة]]),"")</f>
        <v/>
      </c>
    </row>
    <row r="161" spans="1:11" x14ac:dyDescent="0.2">
      <c r="A161" s="13"/>
      <c r="B161" s="1" t="str">
        <f ca="1">IF(LoanIsGood,IF(ROW()-ROW(PaymentSchedule[[#Headers],[رقم الدفعة]])&gt;عدد_الدفعات_المجدولة,"",ROW()-ROW(PaymentSchedule[[#Headers],[رقم الدفعة]])),"")</f>
        <v/>
      </c>
      <c r="C161" s="4" t="str">
        <f ca="1">IF(PaymentSchedule[[#This Row],[رقم الدفعة]]&lt;&gt;"",EOMONTH(LoanStartDate,ROW(PaymentSchedule[[#This Row],[رقم الدفعة]])-ROW(PaymentSchedule[[#Headers],[رقم الدفعة]])-2)+DAY(LoanStartDate),"")</f>
        <v/>
      </c>
      <c r="D161" s="2" t="str">
        <f ca="1">IF(PaymentSchedule[[#This Row],[رقم الدفعة]]&lt;&gt;"",IF(ROW()-ROW(PaymentSchedule[[#Headers],[الرصيد الأوليّ]])=1,مبلغ_القرض,INDEX(PaymentSchedule[الرصيد الختامي],ROW()-ROW(PaymentSchedule[[#Headers],[الرصيد الأوليّ]])-1)),"")</f>
        <v/>
      </c>
      <c r="E161" s="2" t="str">
        <f ca="1">IF(PaymentSchedule[[#This Row],[رقم الدفعة]]&lt;&gt;"",الدفعة_المجدولة,"")</f>
        <v/>
      </c>
      <c r="F16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1" s="2" t="str">
        <f ca="1">IF(PaymentSchedule[[#This Row],[رقم الدفعة]]&lt;&gt;"",PaymentSchedule[[#This Row],[إجمالي الدفعات]]-PaymentSchedule[[#This Row],[الفائدة]],"")</f>
        <v/>
      </c>
      <c r="I161" s="2" t="str">
        <f ca="1">IF(PaymentSchedule[[#This Row],[رقم الدفعة]]&lt;&gt;"",PaymentSchedule[[#This Row],[الرصيد الأوليّ]]*(InterestRate/PaymentsPerYear),"")</f>
        <v/>
      </c>
      <c r="J16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1" s="2" t="str">
        <f ca="1">IF(PaymentSchedule[[#This Row],[رقم الدفعة]]&lt;&gt;"",SUM(INDEX(PaymentSchedule[الفائدة],1,1):PaymentSchedule[[#This Row],[الفائدة]]),"")</f>
        <v/>
      </c>
    </row>
    <row r="162" spans="1:11" x14ac:dyDescent="0.2">
      <c r="A162" s="13"/>
      <c r="B162" s="1" t="str">
        <f ca="1">IF(LoanIsGood,IF(ROW()-ROW(PaymentSchedule[[#Headers],[رقم الدفعة]])&gt;عدد_الدفعات_المجدولة,"",ROW()-ROW(PaymentSchedule[[#Headers],[رقم الدفعة]])),"")</f>
        <v/>
      </c>
      <c r="C162" s="4" t="str">
        <f ca="1">IF(PaymentSchedule[[#This Row],[رقم الدفعة]]&lt;&gt;"",EOMONTH(LoanStartDate,ROW(PaymentSchedule[[#This Row],[رقم الدفعة]])-ROW(PaymentSchedule[[#Headers],[رقم الدفعة]])-2)+DAY(LoanStartDate),"")</f>
        <v/>
      </c>
      <c r="D162" s="2" t="str">
        <f ca="1">IF(PaymentSchedule[[#This Row],[رقم الدفعة]]&lt;&gt;"",IF(ROW()-ROW(PaymentSchedule[[#Headers],[الرصيد الأوليّ]])=1,مبلغ_القرض,INDEX(PaymentSchedule[الرصيد الختامي],ROW()-ROW(PaymentSchedule[[#Headers],[الرصيد الأوليّ]])-1)),"")</f>
        <v/>
      </c>
      <c r="E162" s="2" t="str">
        <f ca="1">IF(PaymentSchedule[[#This Row],[رقم الدفعة]]&lt;&gt;"",الدفعة_المجدولة,"")</f>
        <v/>
      </c>
      <c r="F16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2" s="2" t="str">
        <f ca="1">IF(PaymentSchedule[[#This Row],[رقم الدفعة]]&lt;&gt;"",PaymentSchedule[[#This Row],[إجمالي الدفعات]]-PaymentSchedule[[#This Row],[الفائدة]],"")</f>
        <v/>
      </c>
      <c r="I162" s="2" t="str">
        <f ca="1">IF(PaymentSchedule[[#This Row],[رقم الدفعة]]&lt;&gt;"",PaymentSchedule[[#This Row],[الرصيد الأوليّ]]*(InterestRate/PaymentsPerYear),"")</f>
        <v/>
      </c>
      <c r="J16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2" s="2" t="str">
        <f ca="1">IF(PaymentSchedule[[#This Row],[رقم الدفعة]]&lt;&gt;"",SUM(INDEX(PaymentSchedule[الفائدة],1,1):PaymentSchedule[[#This Row],[الفائدة]]),"")</f>
        <v/>
      </c>
    </row>
    <row r="163" spans="1:11" x14ac:dyDescent="0.2">
      <c r="A163" s="13"/>
      <c r="B163" s="1" t="str">
        <f ca="1">IF(LoanIsGood,IF(ROW()-ROW(PaymentSchedule[[#Headers],[رقم الدفعة]])&gt;عدد_الدفعات_المجدولة,"",ROW()-ROW(PaymentSchedule[[#Headers],[رقم الدفعة]])),"")</f>
        <v/>
      </c>
      <c r="C163" s="4" t="str">
        <f ca="1">IF(PaymentSchedule[[#This Row],[رقم الدفعة]]&lt;&gt;"",EOMONTH(LoanStartDate,ROW(PaymentSchedule[[#This Row],[رقم الدفعة]])-ROW(PaymentSchedule[[#Headers],[رقم الدفعة]])-2)+DAY(LoanStartDate),"")</f>
        <v/>
      </c>
      <c r="D163" s="2" t="str">
        <f ca="1">IF(PaymentSchedule[[#This Row],[رقم الدفعة]]&lt;&gt;"",IF(ROW()-ROW(PaymentSchedule[[#Headers],[الرصيد الأوليّ]])=1,مبلغ_القرض,INDEX(PaymentSchedule[الرصيد الختامي],ROW()-ROW(PaymentSchedule[[#Headers],[الرصيد الأوليّ]])-1)),"")</f>
        <v/>
      </c>
      <c r="E163" s="2" t="str">
        <f ca="1">IF(PaymentSchedule[[#This Row],[رقم الدفعة]]&lt;&gt;"",الدفعة_المجدولة,"")</f>
        <v/>
      </c>
      <c r="F16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3" s="2" t="str">
        <f ca="1">IF(PaymentSchedule[[#This Row],[رقم الدفعة]]&lt;&gt;"",PaymentSchedule[[#This Row],[إجمالي الدفعات]]-PaymentSchedule[[#This Row],[الفائدة]],"")</f>
        <v/>
      </c>
      <c r="I163" s="2" t="str">
        <f ca="1">IF(PaymentSchedule[[#This Row],[رقم الدفعة]]&lt;&gt;"",PaymentSchedule[[#This Row],[الرصيد الأوليّ]]*(InterestRate/PaymentsPerYear),"")</f>
        <v/>
      </c>
      <c r="J16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3" s="2" t="str">
        <f ca="1">IF(PaymentSchedule[[#This Row],[رقم الدفعة]]&lt;&gt;"",SUM(INDEX(PaymentSchedule[الفائدة],1,1):PaymentSchedule[[#This Row],[الفائدة]]),"")</f>
        <v/>
      </c>
    </row>
    <row r="164" spans="1:11" x14ac:dyDescent="0.2">
      <c r="A164" s="13"/>
      <c r="B164" s="1" t="str">
        <f ca="1">IF(LoanIsGood,IF(ROW()-ROW(PaymentSchedule[[#Headers],[رقم الدفعة]])&gt;عدد_الدفعات_المجدولة,"",ROW()-ROW(PaymentSchedule[[#Headers],[رقم الدفعة]])),"")</f>
        <v/>
      </c>
      <c r="C164" s="4" t="str">
        <f ca="1">IF(PaymentSchedule[[#This Row],[رقم الدفعة]]&lt;&gt;"",EOMONTH(LoanStartDate,ROW(PaymentSchedule[[#This Row],[رقم الدفعة]])-ROW(PaymentSchedule[[#Headers],[رقم الدفعة]])-2)+DAY(LoanStartDate),"")</f>
        <v/>
      </c>
      <c r="D164" s="2" t="str">
        <f ca="1">IF(PaymentSchedule[[#This Row],[رقم الدفعة]]&lt;&gt;"",IF(ROW()-ROW(PaymentSchedule[[#Headers],[الرصيد الأوليّ]])=1,مبلغ_القرض,INDEX(PaymentSchedule[الرصيد الختامي],ROW()-ROW(PaymentSchedule[[#Headers],[الرصيد الأوليّ]])-1)),"")</f>
        <v/>
      </c>
      <c r="E164" s="2" t="str">
        <f ca="1">IF(PaymentSchedule[[#This Row],[رقم الدفعة]]&lt;&gt;"",الدفعة_المجدولة,"")</f>
        <v/>
      </c>
      <c r="F16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4" s="2" t="str">
        <f ca="1">IF(PaymentSchedule[[#This Row],[رقم الدفعة]]&lt;&gt;"",PaymentSchedule[[#This Row],[إجمالي الدفعات]]-PaymentSchedule[[#This Row],[الفائدة]],"")</f>
        <v/>
      </c>
      <c r="I164" s="2" t="str">
        <f ca="1">IF(PaymentSchedule[[#This Row],[رقم الدفعة]]&lt;&gt;"",PaymentSchedule[[#This Row],[الرصيد الأوليّ]]*(InterestRate/PaymentsPerYear),"")</f>
        <v/>
      </c>
      <c r="J16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4" s="2" t="str">
        <f ca="1">IF(PaymentSchedule[[#This Row],[رقم الدفعة]]&lt;&gt;"",SUM(INDEX(PaymentSchedule[الفائدة],1,1):PaymentSchedule[[#This Row],[الفائدة]]),"")</f>
        <v/>
      </c>
    </row>
    <row r="165" spans="1:11" x14ac:dyDescent="0.2">
      <c r="A165" s="13"/>
      <c r="B165" s="1" t="str">
        <f ca="1">IF(LoanIsGood,IF(ROW()-ROW(PaymentSchedule[[#Headers],[رقم الدفعة]])&gt;عدد_الدفعات_المجدولة,"",ROW()-ROW(PaymentSchedule[[#Headers],[رقم الدفعة]])),"")</f>
        <v/>
      </c>
      <c r="C165" s="4" t="str">
        <f ca="1">IF(PaymentSchedule[[#This Row],[رقم الدفعة]]&lt;&gt;"",EOMONTH(LoanStartDate,ROW(PaymentSchedule[[#This Row],[رقم الدفعة]])-ROW(PaymentSchedule[[#Headers],[رقم الدفعة]])-2)+DAY(LoanStartDate),"")</f>
        <v/>
      </c>
      <c r="D165" s="2" t="str">
        <f ca="1">IF(PaymentSchedule[[#This Row],[رقم الدفعة]]&lt;&gt;"",IF(ROW()-ROW(PaymentSchedule[[#Headers],[الرصيد الأوليّ]])=1,مبلغ_القرض,INDEX(PaymentSchedule[الرصيد الختامي],ROW()-ROW(PaymentSchedule[[#Headers],[الرصيد الأوليّ]])-1)),"")</f>
        <v/>
      </c>
      <c r="E165" s="2" t="str">
        <f ca="1">IF(PaymentSchedule[[#This Row],[رقم الدفعة]]&lt;&gt;"",الدفعة_المجدولة,"")</f>
        <v/>
      </c>
      <c r="F16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5" s="2" t="str">
        <f ca="1">IF(PaymentSchedule[[#This Row],[رقم الدفعة]]&lt;&gt;"",PaymentSchedule[[#This Row],[إجمالي الدفعات]]-PaymentSchedule[[#This Row],[الفائدة]],"")</f>
        <v/>
      </c>
      <c r="I165" s="2" t="str">
        <f ca="1">IF(PaymentSchedule[[#This Row],[رقم الدفعة]]&lt;&gt;"",PaymentSchedule[[#This Row],[الرصيد الأوليّ]]*(InterestRate/PaymentsPerYear),"")</f>
        <v/>
      </c>
      <c r="J16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5" s="2" t="str">
        <f ca="1">IF(PaymentSchedule[[#This Row],[رقم الدفعة]]&lt;&gt;"",SUM(INDEX(PaymentSchedule[الفائدة],1,1):PaymentSchedule[[#This Row],[الفائدة]]),"")</f>
        <v/>
      </c>
    </row>
    <row r="166" spans="1:11" x14ac:dyDescent="0.2">
      <c r="A166" s="13"/>
      <c r="B166" s="1" t="str">
        <f ca="1">IF(LoanIsGood,IF(ROW()-ROW(PaymentSchedule[[#Headers],[رقم الدفعة]])&gt;عدد_الدفعات_المجدولة,"",ROW()-ROW(PaymentSchedule[[#Headers],[رقم الدفعة]])),"")</f>
        <v/>
      </c>
      <c r="C166" s="4" t="str">
        <f ca="1">IF(PaymentSchedule[[#This Row],[رقم الدفعة]]&lt;&gt;"",EOMONTH(LoanStartDate,ROW(PaymentSchedule[[#This Row],[رقم الدفعة]])-ROW(PaymentSchedule[[#Headers],[رقم الدفعة]])-2)+DAY(LoanStartDate),"")</f>
        <v/>
      </c>
      <c r="D166" s="2" t="str">
        <f ca="1">IF(PaymentSchedule[[#This Row],[رقم الدفعة]]&lt;&gt;"",IF(ROW()-ROW(PaymentSchedule[[#Headers],[الرصيد الأوليّ]])=1,مبلغ_القرض,INDEX(PaymentSchedule[الرصيد الختامي],ROW()-ROW(PaymentSchedule[[#Headers],[الرصيد الأوليّ]])-1)),"")</f>
        <v/>
      </c>
      <c r="E166" s="2" t="str">
        <f ca="1">IF(PaymentSchedule[[#This Row],[رقم الدفعة]]&lt;&gt;"",الدفعة_المجدولة,"")</f>
        <v/>
      </c>
      <c r="F16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6" s="2" t="str">
        <f ca="1">IF(PaymentSchedule[[#This Row],[رقم الدفعة]]&lt;&gt;"",PaymentSchedule[[#This Row],[إجمالي الدفعات]]-PaymentSchedule[[#This Row],[الفائدة]],"")</f>
        <v/>
      </c>
      <c r="I166" s="2" t="str">
        <f ca="1">IF(PaymentSchedule[[#This Row],[رقم الدفعة]]&lt;&gt;"",PaymentSchedule[[#This Row],[الرصيد الأوليّ]]*(InterestRate/PaymentsPerYear),"")</f>
        <v/>
      </c>
      <c r="J16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6" s="2" t="str">
        <f ca="1">IF(PaymentSchedule[[#This Row],[رقم الدفعة]]&lt;&gt;"",SUM(INDEX(PaymentSchedule[الفائدة],1,1):PaymentSchedule[[#This Row],[الفائدة]]),"")</f>
        <v/>
      </c>
    </row>
    <row r="167" spans="1:11" x14ac:dyDescent="0.2">
      <c r="A167" s="13"/>
      <c r="B167" s="1" t="str">
        <f ca="1">IF(LoanIsGood,IF(ROW()-ROW(PaymentSchedule[[#Headers],[رقم الدفعة]])&gt;عدد_الدفعات_المجدولة,"",ROW()-ROW(PaymentSchedule[[#Headers],[رقم الدفعة]])),"")</f>
        <v/>
      </c>
      <c r="C167" s="4" t="str">
        <f ca="1">IF(PaymentSchedule[[#This Row],[رقم الدفعة]]&lt;&gt;"",EOMONTH(LoanStartDate,ROW(PaymentSchedule[[#This Row],[رقم الدفعة]])-ROW(PaymentSchedule[[#Headers],[رقم الدفعة]])-2)+DAY(LoanStartDate),"")</f>
        <v/>
      </c>
      <c r="D167" s="2" t="str">
        <f ca="1">IF(PaymentSchedule[[#This Row],[رقم الدفعة]]&lt;&gt;"",IF(ROW()-ROW(PaymentSchedule[[#Headers],[الرصيد الأوليّ]])=1,مبلغ_القرض,INDEX(PaymentSchedule[الرصيد الختامي],ROW()-ROW(PaymentSchedule[[#Headers],[الرصيد الأوليّ]])-1)),"")</f>
        <v/>
      </c>
      <c r="E167" s="2" t="str">
        <f ca="1">IF(PaymentSchedule[[#This Row],[رقم الدفعة]]&lt;&gt;"",الدفعة_المجدولة,"")</f>
        <v/>
      </c>
      <c r="F16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7" s="2" t="str">
        <f ca="1">IF(PaymentSchedule[[#This Row],[رقم الدفعة]]&lt;&gt;"",PaymentSchedule[[#This Row],[إجمالي الدفعات]]-PaymentSchedule[[#This Row],[الفائدة]],"")</f>
        <v/>
      </c>
      <c r="I167" s="2" t="str">
        <f ca="1">IF(PaymentSchedule[[#This Row],[رقم الدفعة]]&lt;&gt;"",PaymentSchedule[[#This Row],[الرصيد الأوليّ]]*(InterestRate/PaymentsPerYear),"")</f>
        <v/>
      </c>
      <c r="J16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7" s="2" t="str">
        <f ca="1">IF(PaymentSchedule[[#This Row],[رقم الدفعة]]&lt;&gt;"",SUM(INDEX(PaymentSchedule[الفائدة],1,1):PaymentSchedule[[#This Row],[الفائدة]]),"")</f>
        <v/>
      </c>
    </row>
    <row r="168" spans="1:11" x14ac:dyDescent="0.2">
      <c r="A168" s="13"/>
      <c r="B168" s="1" t="str">
        <f ca="1">IF(LoanIsGood,IF(ROW()-ROW(PaymentSchedule[[#Headers],[رقم الدفعة]])&gt;عدد_الدفعات_المجدولة,"",ROW()-ROW(PaymentSchedule[[#Headers],[رقم الدفعة]])),"")</f>
        <v/>
      </c>
      <c r="C168" s="4" t="str">
        <f ca="1">IF(PaymentSchedule[[#This Row],[رقم الدفعة]]&lt;&gt;"",EOMONTH(LoanStartDate,ROW(PaymentSchedule[[#This Row],[رقم الدفعة]])-ROW(PaymentSchedule[[#Headers],[رقم الدفعة]])-2)+DAY(LoanStartDate),"")</f>
        <v/>
      </c>
      <c r="D168" s="2" t="str">
        <f ca="1">IF(PaymentSchedule[[#This Row],[رقم الدفعة]]&lt;&gt;"",IF(ROW()-ROW(PaymentSchedule[[#Headers],[الرصيد الأوليّ]])=1,مبلغ_القرض,INDEX(PaymentSchedule[الرصيد الختامي],ROW()-ROW(PaymentSchedule[[#Headers],[الرصيد الأوليّ]])-1)),"")</f>
        <v/>
      </c>
      <c r="E168" s="2" t="str">
        <f ca="1">IF(PaymentSchedule[[#This Row],[رقم الدفعة]]&lt;&gt;"",الدفعة_المجدولة,"")</f>
        <v/>
      </c>
      <c r="F16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8" s="2" t="str">
        <f ca="1">IF(PaymentSchedule[[#This Row],[رقم الدفعة]]&lt;&gt;"",PaymentSchedule[[#This Row],[إجمالي الدفعات]]-PaymentSchedule[[#This Row],[الفائدة]],"")</f>
        <v/>
      </c>
      <c r="I168" s="2" t="str">
        <f ca="1">IF(PaymentSchedule[[#This Row],[رقم الدفعة]]&lt;&gt;"",PaymentSchedule[[#This Row],[الرصيد الأوليّ]]*(InterestRate/PaymentsPerYear),"")</f>
        <v/>
      </c>
      <c r="J16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8" s="2" t="str">
        <f ca="1">IF(PaymentSchedule[[#This Row],[رقم الدفعة]]&lt;&gt;"",SUM(INDEX(PaymentSchedule[الفائدة],1,1):PaymentSchedule[[#This Row],[الفائدة]]),"")</f>
        <v/>
      </c>
    </row>
    <row r="169" spans="1:11" x14ac:dyDescent="0.2">
      <c r="A169" s="13"/>
      <c r="B169" s="1" t="str">
        <f ca="1">IF(LoanIsGood,IF(ROW()-ROW(PaymentSchedule[[#Headers],[رقم الدفعة]])&gt;عدد_الدفعات_المجدولة,"",ROW()-ROW(PaymentSchedule[[#Headers],[رقم الدفعة]])),"")</f>
        <v/>
      </c>
      <c r="C169" s="4" t="str">
        <f ca="1">IF(PaymentSchedule[[#This Row],[رقم الدفعة]]&lt;&gt;"",EOMONTH(LoanStartDate,ROW(PaymentSchedule[[#This Row],[رقم الدفعة]])-ROW(PaymentSchedule[[#Headers],[رقم الدفعة]])-2)+DAY(LoanStartDate),"")</f>
        <v/>
      </c>
      <c r="D169" s="2" t="str">
        <f ca="1">IF(PaymentSchedule[[#This Row],[رقم الدفعة]]&lt;&gt;"",IF(ROW()-ROW(PaymentSchedule[[#Headers],[الرصيد الأوليّ]])=1,مبلغ_القرض,INDEX(PaymentSchedule[الرصيد الختامي],ROW()-ROW(PaymentSchedule[[#Headers],[الرصيد الأوليّ]])-1)),"")</f>
        <v/>
      </c>
      <c r="E169" s="2" t="str">
        <f ca="1">IF(PaymentSchedule[[#This Row],[رقم الدفعة]]&lt;&gt;"",الدفعة_المجدولة,"")</f>
        <v/>
      </c>
      <c r="F16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6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69" s="2" t="str">
        <f ca="1">IF(PaymentSchedule[[#This Row],[رقم الدفعة]]&lt;&gt;"",PaymentSchedule[[#This Row],[إجمالي الدفعات]]-PaymentSchedule[[#This Row],[الفائدة]],"")</f>
        <v/>
      </c>
      <c r="I169" s="2" t="str">
        <f ca="1">IF(PaymentSchedule[[#This Row],[رقم الدفعة]]&lt;&gt;"",PaymentSchedule[[#This Row],[الرصيد الأوليّ]]*(InterestRate/PaymentsPerYear),"")</f>
        <v/>
      </c>
      <c r="J16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69" s="2" t="str">
        <f ca="1">IF(PaymentSchedule[[#This Row],[رقم الدفعة]]&lt;&gt;"",SUM(INDEX(PaymentSchedule[الفائدة],1,1):PaymentSchedule[[#This Row],[الفائدة]]),"")</f>
        <v/>
      </c>
    </row>
    <row r="170" spans="1:11" x14ac:dyDescent="0.2">
      <c r="A170" s="13"/>
      <c r="B170" s="1" t="str">
        <f ca="1">IF(LoanIsGood,IF(ROW()-ROW(PaymentSchedule[[#Headers],[رقم الدفعة]])&gt;عدد_الدفعات_المجدولة,"",ROW()-ROW(PaymentSchedule[[#Headers],[رقم الدفعة]])),"")</f>
        <v/>
      </c>
      <c r="C170" s="4" t="str">
        <f ca="1">IF(PaymentSchedule[[#This Row],[رقم الدفعة]]&lt;&gt;"",EOMONTH(LoanStartDate,ROW(PaymentSchedule[[#This Row],[رقم الدفعة]])-ROW(PaymentSchedule[[#Headers],[رقم الدفعة]])-2)+DAY(LoanStartDate),"")</f>
        <v/>
      </c>
      <c r="D170" s="2" t="str">
        <f ca="1">IF(PaymentSchedule[[#This Row],[رقم الدفعة]]&lt;&gt;"",IF(ROW()-ROW(PaymentSchedule[[#Headers],[الرصيد الأوليّ]])=1,مبلغ_القرض,INDEX(PaymentSchedule[الرصيد الختامي],ROW()-ROW(PaymentSchedule[[#Headers],[الرصيد الأوليّ]])-1)),"")</f>
        <v/>
      </c>
      <c r="E170" s="2" t="str">
        <f ca="1">IF(PaymentSchedule[[#This Row],[رقم الدفعة]]&lt;&gt;"",الدفعة_المجدولة,"")</f>
        <v/>
      </c>
      <c r="F17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0" s="2" t="str">
        <f ca="1">IF(PaymentSchedule[[#This Row],[رقم الدفعة]]&lt;&gt;"",PaymentSchedule[[#This Row],[إجمالي الدفعات]]-PaymentSchedule[[#This Row],[الفائدة]],"")</f>
        <v/>
      </c>
      <c r="I170" s="2" t="str">
        <f ca="1">IF(PaymentSchedule[[#This Row],[رقم الدفعة]]&lt;&gt;"",PaymentSchedule[[#This Row],[الرصيد الأوليّ]]*(InterestRate/PaymentsPerYear),"")</f>
        <v/>
      </c>
      <c r="J17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0" s="2" t="str">
        <f ca="1">IF(PaymentSchedule[[#This Row],[رقم الدفعة]]&lt;&gt;"",SUM(INDEX(PaymentSchedule[الفائدة],1,1):PaymentSchedule[[#This Row],[الفائدة]]),"")</f>
        <v/>
      </c>
    </row>
    <row r="171" spans="1:11" x14ac:dyDescent="0.2">
      <c r="A171" s="13"/>
      <c r="B171" s="1" t="str">
        <f ca="1">IF(LoanIsGood,IF(ROW()-ROW(PaymentSchedule[[#Headers],[رقم الدفعة]])&gt;عدد_الدفعات_المجدولة,"",ROW()-ROW(PaymentSchedule[[#Headers],[رقم الدفعة]])),"")</f>
        <v/>
      </c>
      <c r="C171" s="4" t="str">
        <f ca="1">IF(PaymentSchedule[[#This Row],[رقم الدفعة]]&lt;&gt;"",EOMONTH(LoanStartDate,ROW(PaymentSchedule[[#This Row],[رقم الدفعة]])-ROW(PaymentSchedule[[#Headers],[رقم الدفعة]])-2)+DAY(LoanStartDate),"")</f>
        <v/>
      </c>
      <c r="D171" s="2" t="str">
        <f ca="1">IF(PaymentSchedule[[#This Row],[رقم الدفعة]]&lt;&gt;"",IF(ROW()-ROW(PaymentSchedule[[#Headers],[الرصيد الأوليّ]])=1,مبلغ_القرض,INDEX(PaymentSchedule[الرصيد الختامي],ROW()-ROW(PaymentSchedule[[#Headers],[الرصيد الأوليّ]])-1)),"")</f>
        <v/>
      </c>
      <c r="E171" s="2" t="str">
        <f ca="1">IF(PaymentSchedule[[#This Row],[رقم الدفعة]]&lt;&gt;"",الدفعة_المجدولة,"")</f>
        <v/>
      </c>
      <c r="F17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1" s="2" t="str">
        <f ca="1">IF(PaymentSchedule[[#This Row],[رقم الدفعة]]&lt;&gt;"",PaymentSchedule[[#This Row],[إجمالي الدفعات]]-PaymentSchedule[[#This Row],[الفائدة]],"")</f>
        <v/>
      </c>
      <c r="I171" s="2" t="str">
        <f ca="1">IF(PaymentSchedule[[#This Row],[رقم الدفعة]]&lt;&gt;"",PaymentSchedule[[#This Row],[الرصيد الأوليّ]]*(InterestRate/PaymentsPerYear),"")</f>
        <v/>
      </c>
      <c r="J17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1" s="2" t="str">
        <f ca="1">IF(PaymentSchedule[[#This Row],[رقم الدفعة]]&lt;&gt;"",SUM(INDEX(PaymentSchedule[الفائدة],1,1):PaymentSchedule[[#This Row],[الفائدة]]),"")</f>
        <v/>
      </c>
    </row>
    <row r="172" spans="1:11" x14ac:dyDescent="0.2">
      <c r="A172" s="13"/>
      <c r="B172" s="1" t="str">
        <f ca="1">IF(LoanIsGood,IF(ROW()-ROW(PaymentSchedule[[#Headers],[رقم الدفعة]])&gt;عدد_الدفعات_المجدولة,"",ROW()-ROW(PaymentSchedule[[#Headers],[رقم الدفعة]])),"")</f>
        <v/>
      </c>
      <c r="C172" s="4" t="str">
        <f ca="1">IF(PaymentSchedule[[#This Row],[رقم الدفعة]]&lt;&gt;"",EOMONTH(LoanStartDate,ROW(PaymentSchedule[[#This Row],[رقم الدفعة]])-ROW(PaymentSchedule[[#Headers],[رقم الدفعة]])-2)+DAY(LoanStartDate),"")</f>
        <v/>
      </c>
      <c r="D172" s="2" t="str">
        <f ca="1">IF(PaymentSchedule[[#This Row],[رقم الدفعة]]&lt;&gt;"",IF(ROW()-ROW(PaymentSchedule[[#Headers],[الرصيد الأوليّ]])=1,مبلغ_القرض,INDEX(PaymentSchedule[الرصيد الختامي],ROW()-ROW(PaymentSchedule[[#Headers],[الرصيد الأوليّ]])-1)),"")</f>
        <v/>
      </c>
      <c r="E172" s="2" t="str">
        <f ca="1">IF(PaymentSchedule[[#This Row],[رقم الدفعة]]&lt;&gt;"",الدفعة_المجدولة,"")</f>
        <v/>
      </c>
      <c r="F17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2" s="2" t="str">
        <f ca="1">IF(PaymentSchedule[[#This Row],[رقم الدفعة]]&lt;&gt;"",PaymentSchedule[[#This Row],[إجمالي الدفعات]]-PaymentSchedule[[#This Row],[الفائدة]],"")</f>
        <v/>
      </c>
      <c r="I172" s="2" t="str">
        <f ca="1">IF(PaymentSchedule[[#This Row],[رقم الدفعة]]&lt;&gt;"",PaymentSchedule[[#This Row],[الرصيد الأوليّ]]*(InterestRate/PaymentsPerYear),"")</f>
        <v/>
      </c>
      <c r="J17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2" s="2" t="str">
        <f ca="1">IF(PaymentSchedule[[#This Row],[رقم الدفعة]]&lt;&gt;"",SUM(INDEX(PaymentSchedule[الفائدة],1,1):PaymentSchedule[[#This Row],[الفائدة]]),"")</f>
        <v/>
      </c>
    </row>
    <row r="173" spans="1:11" x14ac:dyDescent="0.2">
      <c r="A173" s="13"/>
      <c r="B173" s="1" t="str">
        <f ca="1">IF(LoanIsGood,IF(ROW()-ROW(PaymentSchedule[[#Headers],[رقم الدفعة]])&gt;عدد_الدفعات_المجدولة,"",ROW()-ROW(PaymentSchedule[[#Headers],[رقم الدفعة]])),"")</f>
        <v/>
      </c>
      <c r="C173" s="4" t="str">
        <f ca="1">IF(PaymentSchedule[[#This Row],[رقم الدفعة]]&lt;&gt;"",EOMONTH(LoanStartDate,ROW(PaymentSchedule[[#This Row],[رقم الدفعة]])-ROW(PaymentSchedule[[#Headers],[رقم الدفعة]])-2)+DAY(LoanStartDate),"")</f>
        <v/>
      </c>
      <c r="D173" s="2" t="str">
        <f ca="1">IF(PaymentSchedule[[#This Row],[رقم الدفعة]]&lt;&gt;"",IF(ROW()-ROW(PaymentSchedule[[#Headers],[الرصيد الأوليّ]])=1,مبلغ_القرض,INDEX(PaymentSchedule[الرصيد الختامي],ROW()-ROW(PaymentSchedule[[#Headers],[الرصيد الأوليّ]])-1)),"")</f>
        <v/>
      </c>
      <c r="E173" s="2" t="str">
        <f ca="1">IF(PaymentSchedule[[#This Row],[رقم الدفعة]]&lt;&gt;"",الدفعة_المجدولة,"")</f>
        <v/>
      </c>
      <c r="F17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3" s="2" t="str">
        <f ca="1">IF(PaymentSchedule[[#This Row],[رقم الدفعة]]&lt;&gt;"",PaymentSchedule[[#This Row],[إجمالي الدفعات]]-PaymentSchedule[[#This Row],[الفائدة]],"")</f>
        <v/>
      </c>
      <c r="I173" s="2" t="str">
        <f ca="1">IF(PaymentSchedule[[#This Row],[رقم الدفعة]]&lt;&gt;"",PaymentSchedule[[#This Row],[الرصيد الأوليّ]]*(InterestRate/PaymentsPerYear),"")</f>
        <v/>
      </c>
      <c r="J17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3" s="2" t="str">
        <f ca="1">IF(PaymentSchedule[[#This Row],[رقم الدفعة]]&lt;&gt;"",SUM(INDEX(PaymentSchedule[الفائدة],1,1):PaymentSchedule[[#This Row],[الفائدة]]),"")</f>
        <v/>
      </c>
    </row>
    <row r="174" spans="1:11" x14ac:dyDescent="0.2">
      <c r="A174" s="13"/>
      <c r="B174" s="1" t="str">
        <f ca="1">IF(LoanIsGood,IF(ROW()-ROW(PaymentSchedule[[#Headers],[رقم الدفعة]])&gt;عدد_الدفعات_المجدولة,"",ROW()-ROW(PaymentSchedule[[#Headers],[رقم الدفعة]])),"")</f>
        <v/>
      </c>
      <c r="C174" s="4" t="str">
        <f ca="1">IF(PaymentSchedule[[#This Row],[رقم الدفعة]]&lt;&gt;"",EOMONTH(LoanStartDate,ROW(PaymentSchedule[[#This Row],[رقم الدفعة]])-ROW(PaymentSchedule[[#Headers],[رقم الدفعة]])-2)+DAY(LoanStartDate),"")</f>
        <v/>
      </c>
      <c r="D174" s="2" t="str">
        <f ca="1">IF(PaymentSchedule[[#This Row],[رقم الدفعة]]&lt;&gt;"",IF(ROW()-ROW(PaymentSchedule[[#Headers],[الرصيد الأوليّ]])=1,مبلغ_القرض,INDEX(PaymentSchedule[الرصيد الختامي],ROW()-ROW(PaymentSchedule[[#Headers],[الرصيد الأوليّ]])-1)),"")</f>
        <v/>
      </c>
      <c r="E174" s="2" t="str">
        <f ca="1">IF(PaymentSchedule[[#This Row],[رقم الدفعة]]&lt;&gt;"",الدفعة_المجدولة,"")</f>
        <v/>
      </c>
      <c r="F17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4" s="2" t="str">
        <f ca="1">IF(PaymentSchedule[[#This Row],[رقم الدفعة]]&lt;&gt;"",PaymentSchedule[[#This Row],[إجمالي الدفعات]]-PaymentSchedule[[#This Row],[الفائدة]],"")</f>
        <v/>
      </c>
      <c r="I174" s="2" t="str">
        <f ca="1">IF(PaymentSchedule[[#This Row],[رقم الدفعة]]&lt;&gt;"",PaymentSchedule[[#This Row],[الرصيد الأوليّ]]*(InterestRate/PaymentsPerYear),"")</f>
        <v/>
      </c>
      <c r="J17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4" s="2" t="str">
        <f ca="1">IF(PaymentSchedule[[#This Row],[رقم الدفعة]]&lt;&gt;"",SUM(INDEX(PaymentSchedule[الفائدة],1,1):PaymentSchedule[[#This Row],[الفائدة]]),"")</f>
        <v/>
      </c>
    </row>
    <row r="175" spans="1:11" x14ac:dyDescent="0.2">
      <c r="A175" s="13"/>
      <c r="B175" s="1" t="str">
        <f ca="1">IF(LoanIsGood,IF(ROW()-ROW(PaymentSchedule[[#Headers],[رقم الدفعة]])&gt;عدد_الدفعات_المجدولة,"",ROW()-ROW(PaymentSchedule[[#Headers],[رقم الدفعة]])),"")</f>
        <v/>
      </c>
      <c r="C175" s="4" t="str">
        <f ca="1">IF(PaymentSchedule[[#This Row],[رقم الدفعة]]&lt;&gt;"",EOMONTH(LoanStartDate,ROW(PaymentSchedule[[#This Row],[رقم الدفعة]])-ROW(PaymentSchedule[[#Headers],[رقم الدفعة]])-2)+DAY(LoanStartDate),"")</f>
        <v/>
      </c>
      <c r="D175" s="2" t="str">
        <f ca="1">IF(PaymentSchedule[[#This Row],[رقم الدفعة]]&lt;&gt;"",IF(ROW()-ROW(PaymentSchedule[[#Headers],[الرصيد الأوليّ]])=1,مبلغ_القرض,INDEX(PaymentSchedule[الرصيد الختامي],ROW()-ROW(PaymentSchedule[[#Headers],[الرصيد الأوليّ]])-1)),"")</f>
        <v/>
      </c>
      <c r="E175" s="2" t="str">
        <f ca="1">IF(PaymentSchedule[[#This Row],[رقم الدفعة]]&lt;&gt;"",الدفعة_المجدولة,"")</f>
        <v/>
      </c>
      <c r="F17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5" s="2" t="str">
        <f ca="1">IF(PaymentSchedule[[#This Row],[رقم الدفعة]]&lt;&gt;"",PaymentSchedule[[#This Row],[إجمالي الدفعات]]-PaymentSchedule[[#This Row],[الفائدة]],"")</f>
        <v/>
      </c>
      <c r="I175" s="2" t="str">
        <f ca="1">IF(PaymentSchedule[[#This Row],[رقم الدفعة]]&lt;&gt;"",PaymentSchedule[[#This Row],[الرصيد الأوليّ]]*(InterestRate/PaymentsPerYear),"")</f>
        <v/>
      </c>
      <c r="J17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5" s="2" t="str">
        <f ca="1">IF(PaymentSchedule[[#This Row],[رقم الدفعة]]&lt;&gt;"",SUM(INDEX(PaymentSchedule[الفائدة],1,1):PaymentSchedule[[#This Row],[الفائدة]]),"")</f>
        <v/>
      </c>
    </row>
    <row r="176" spans="1:11" x14ac:dyDescent="0.2">
      <c r="A176" s="13"/>
      <c r="B176" s="1" t="str">
        <f ca="1">IF(LoanIsGood,IF(ROW()-ROW(PaymentSchedule[[#Headers],[رقم الدفعة]])&gt;عدد_الدفعات_المجدولة,"",ROW()-ROW(PaymentSchedule[[#Headers],[رقم الدفعة]])),"")</f>
        <v/>
      </c>
      <c r="C176" s="4" t="str">
        <f ca="1">IF(PaymentSchedule[[#This Row],[رقم الدفعة]]&lt;&gt;"",EOMONTH(LoanStartDate,ROW(PaymentSchedule[[#This Row],[رقم الدفعة]])-ROW(PaymentSchedule[[#Headers],[رقم الدفعة]])-2)+DAY(LoanStartDate),"")</f>
        <v/>
      </c>
      <c r="D176" s="2" t="str">
        <f ca="1">IF(PaymentSchedule[[#This Row],[رقم الدفعة]]&lt;&gt;"",IF(ROW()-ROW(PaymentSchedule[[#Headers],[الرصيد الأوليّ]])=1,مبلغ_القرض,INDEX(PaymentSchedule[الرصيد الختامي],ROW()-ROW(PaymentSchedule[[#Headers],[الرصيد الأوليّ]])-1)),"")</f>
        <v/>
      </c>
      <c r="E176" s="2" t="str">
        <f ca="1">IF(PaymentSchedule[[#This Row],[رقم الدفعة]]&lt;&gt;"",الدفعة_المجدولة,"")</f>
        <v/>
      </c>
      <c r="F17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6" s="2" t="str">
        <f ca="1">IF(PaymentSchedule[[#This Row],[رقم الدفعة]]&lt;&gt;"",PaymentSchedule[[#This Row],[إجمالي الدفعات]]-PaymentSchedule[[#This Row],[الفائدة]],"")</f>
        <v/>
      </c>
      <c r="I176" s="2" t="str">
        <f ca="1">IF(PaymentSchedule[[#This Row],[رقم الدفعة]]&lt;&gt;"",PaymentSchedule[[#This Row],[الرصيد الأوليّ]]*(InterestRate/PaymentsPerYear),"")</f>
        <v/>
      </c>
      <c r="J17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6" s="2" t="str">
        <f ca="1">IF(PaymentSchedule[[#This Row],[رقم الدفعة]]&lt;&gt;"",SUM(INDEX(PaymentSchedule[الفائدة],1,1):PaymentSchedule[[#This Row],[الفائدة]]),"")</f>
        <v/>
      </c>
    </row>
    <row r="177" spans="1:11" x14ac:dyDescent="0.2">
      <c r="A177" s="13"/>
      <c r="B177" s="1" t="str">
        <f ca="1">IF(LoanIsGood,IF(ROW()-ROW(PaymentSchedule[[#Headers],[رقم الدفعة]])&gt;عدد_الدفعات_المجدولة,"",ROW()-ROW(PaymentSchedule[[#Headers],[رقم الدفعة]])),"")</f>
        <v/>
      </c>
      <c r="C177" s="4" t="str">
        <f ca="1">IF(PaymentSchedule[[#This Row],[رقم الدفعة]]&lt;&gt;"",EOMONTH(LoanStartDate,ROW(PaymentSchedule[[#This Row],[رقم الدفعة]])-ROW(PaymentSchedule[[#Headers],[رقم الدفعة]])-2)+DAY(LoanStartDate),"")</f>
        <v/>
      </c>
      <c r="D177" s="2" t="str">
        <f ca="1">IF(PaymentSchedule[[#This Row],[رقم الدفعة]]&lt;&gt;"",IF(ROW()-ROW(PaymentSchedule[[#Headers],[الرصيد الأوليّ]])=1,مبلغ_القرض,INDEX(PaymentSchedule[الرصيد الختامي],ROW()-ROW(PaymentSchedule[[#Headers],[الرصيد الأوليّ]])-1)),"")</f>
        <v/>
      </c>
      <c r="E177" s="2" t="str">
        <f ca="1">IF(PaymentSchedule[[#This Row],[رقم الدفعة]]&lt;&gt;"",الدفعة_المجدولة,"")</f>
        <v/>
      </c>
      <c r="F17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7" s="2" t="str">
        <f ca="1">IF(PaymentSchedule[[#This Row],[رقم الدفعة]]&lt;&gt;"",PaymentSchedule[[#This Row],[إجمالي الدفعات]]-PaymentSchedule[[#This Row],[الفائدة]],"")</f>
        <v/>
      </c>
      <c r="I177" s="2" t="str">
        <f ca="1">IF(PaymentSchedule[[#This Row],[رقم الدفعة]]&lt;&gt;"",PaymentSchedule[[#This Row],[الرصيد الأوليّ]]*(InterestRate/PaymentsPerYear),"")</f>
        <v/>
      </c>
      <c r="J17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7" s="2" t="str">
        <f ca="1">IF(PaymentSchedule[[#This Row],[رقم الدفعة]]&lt;&gt;"",SUM(INDEX(PaymentSchedule[الفائدة],1,1):PaymentSchedule[[#This Row],[الفائدة]]),"")</f>
        <v/>
      </c>
    </row>
    <row r="178" spans="1:11" x14ac:dyDescent="0.2">
      <c r="A178" s="13"/>
      <c r="B178" s="1" t="str">
        <f ca="1">IF(LoanIsGood,IF(ROW()-ROW(PaymentSchedule[[#Headers],[رقم الدفعة]])&gt;عدد_الدفعات_المجدولة,"",ROW()-ROW(PaymentSchedule[[#Headers],[رقم الدفعة]])),"")</f>
        <v/>
      </c>
      <c r="C178" s="4" t="str">
        <f ca="1">IF(PaymentSchedule[[#This Row],[رقم الدفعة]]&lt;&gt;"",EOMONTH(LoanStartDate,ROW(PaymentSchedule[[#This Row],[رقم الدفعة]])-ROW(PaymentSchedule[[#Headers],[رقم الدفعة]])-2)+DAY(LoanStartDate),"")</f>
        <v/>
      </c>
      <c r="D178" s="2" t="str">
        <f ca="1">IF(PaymentSchedule[[#This Row],[رقم الدفعة]]&lt;&gt;"",IF(ROW()-ROW(PaymentSchedule[[#Headers],[الرصيد الأوليّ]])=1,مبلغ_القرض,INDEX(PaymentSchedule[الرصيد الختامي],ROW()-ROW(PaymentSchedule[[#Headers],[الرصيد الأوليّ]])-1)),"")</f>
        <v/>
      </c>
      <c r="E178" s="2" t="str">
        <f ca="1">IF(PaymentSchedule[[#This Row],[رقم الدفعة]]&lt;&gt;"",الدفعة_المجدولة,"")</f>
        <v/>
      </c>
      <c r="F17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8" s="2" t="str">
        <f ca="1">IF(PaymentSchedule[[#This Row],[رقم الدفعة]]&lt;&gt;"",PaymentSchedule[[#This Row],[إجمالي الدفعات]]-PaymentSchedule[[#This Row],[الفائدة]],"")</f>
        <v/>
      </c>
      <c r="I178" s="2" t="str">
        <f ca="1">IF(PaymentSchedule[[#This Row],[رقم الدفعة]]&lt;&gt;"",PaymentSchedule[[#This Row],[الرصيد الأوليّ]]*(InterestRate/PaymentsPerYear),"")</f>
        <v/>
      </c>
      <c r="J17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8" s="2" t="str">
        <f ca="1">IF(PaymentSchedule[[#This Row],[رقم الدفعة]]&lt;&gt;"",SUM(INDEX(PaymentSchedule[الفائدة],1,1):PaymentSchedule[[#This Row],[الفائدة]]),"")</f>
        <v/>
      </c>
    </row>
    <row r="179" spans="1:11" x14ac:dyDescent="0.2">
      <c r="A179" s="13"/>
      <c r="B179" s="1" t="str">
        <f ca="1">IF(LoanIsGood,IF(ROW()-ROW(PaymentSchedule[[#Headers],[رقم الدفعة]])&gt;عدد_الدفعات_المجدولة,"",ROW()-ROW(PaymentSchedule[[#Headers],[رقم الدفعة]])),"")</f>
        <v/>
      </c>
      <c r="C179" s="4" t="str">
        <f ca="1">IF(PaymentSchedule[[#This Row],[رقم الدفعة]]&lt;&gt;"",EOMONTH(LoanStartDate,ROW(PaymentSchedule[[#This Row],[رقم الدفعة]])-ROW(PaymentSchedule[[#Headers],[رقم الدفعة]])-2)+DAY(LoanStartDate),"")</f>
        <v/>
      </c>
      <c r="D179" s="2" t="str">
        <f ca="1">IF(PaymentSchedule[[#This Row],[رقم الدفعة]]&lt;&gt;"",IF(ROW()-ROW(PaymentSchedule[[#Headers],[الرصيد الأوليّ]])=1,مبلغ_القرض,INDEX(PaymentSchedule[الرصيد الختامي],ROW()-ROW(PaymentSchedule[[#Headers],[الرصيد الأوليّ]])-1)),"")</f>
        <v/>
      </c>
      <c r="E179" s="2" t="str">
        <f ca="1">IF(PaymentSchedule[[#This Row],[رقم الدفعة]]&lt;&gt;"",الدفعة_المجدولة,"")</f>
        <v/>
      </c>
      <c r="F17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7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79" s="2" t="str">
        <f ca="1">IF(PaymentSchedule[[#This Row],[رقم الدفعة]]&lt;&gt;"",PaymentSchedule[[#This Row],[إجمالي الدفعات]]-PaymentSchedule[[#This Row],[الفائدة]],"")</f>
        <v/>
      </c>
      <c r="I179" s="2" t="str">
        <f ca="1">IF(PaymentSchedule[[#This Row],[رقم الدفعة]]&lt;&gt;"",PaymentSchedule[[#This Row],[الرصيد الأوليّ]]*(InterestRate/PaymentsPerYear),"")</f>
        <v/>
      </c>
      <c r="J17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79" s="2" t="str">
        <f ca="1">IF(PaymentSchedule[[#This Row],[رقم الدفعة]]&lt;&gt;"",SUM(INDEX(PaymentSchedule[الفائدة],1,1):PaymentSchedule[[#This Row],[الفائدة]]),"")</f>
        <v/>
      </c>
    </row>
    <row r="180" spans="1:11" x14ac:dyDescent="0.2">
      <c r="A180" s="13"/>
      <c r="B180" s="1" t="str">
        <f ca="1">IF(LoanIsGood,IF(ROW()-ROW(PaymentSchedule[[#Headers],[رقم الدفعة]])&gt;عدد_الدفعات_المجدولة,"",ROW()-ROW(PaymentSchedule[[#Headers],[رقم الدفعة]])),"")</f>
        <v/>
      </c>
      <c r="C180" s="4" t="str">
        <f ca="1">IF(PaymentSchedule[[#This Row],[رقم الدفعة]]&lt;&gt;"",EOMONTH(LoanStartDate,ROW(PaymentSchedule[[#This Row],[رقم الدفعة]])-ROW(PaymentSchedule[[#Headers],[رقم الدفعة]])-2)+DAY(LoanStartDate),"")</f>
        <v/>
      </c>
      <c r="D180" s="2" t="str">
        <f ca="1">IF(PaymentSchedule[[#This Row],[رقم الدفعة]]&lt;&gt;"",IF(ROW()-ROW(PaymentSchedule[[#Headers],[الرصيد الأوليّ]])=1,مبلغ_القرض,INDEX(PaymentSchedule[الرصيد الختامي],ROW()-ROW(PaymentSchedule[[#Headers],[الرصيد الأوليّ]])-1)),"")</f>
        <v/>
      </c>
      <c r="E180" s="2" t="str">
        <f ca="1">IF(PaymentSchedule[[#This Row],[رقم الدفعة]]&lt;&gt;"",الدفعة_المجدولة,"")</f>
        <v/>
      </c>
      <c r="F18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0" s="2" t="str">
        <f ca="1">IF(PaymentSchedule[[#This Row],[رقم الدفعة]]&lt;&gt;"",PaymentSchedule[[#This Row],[إجمالي الدفعات]]-PaymentSchedule[[#This Row],[الفائدة]],"")</f>
        <v/>
      </c>
      <c r="I180" s="2" t="str">
        <f ca="1">IF(PaymentSchedule[[#This Row],[رقم الدفعة]]&lt;&gt;"",PaymentSchedule[[#This Row],[الرصيد الأوليّ]]*(InterestRate/PaymentsPerYear),"")</f>
        <v/>
      </c>
      <c r="J18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0" s="2" t="str">
        <f ca="1">IF(PaymentSchedule[[#This Row],[رقم الدفعة]]&lt;&gt;"",SUM(INDEX(PaymentSchedule[الفائدة],1,1):PaymentSchedule[[#This Row],[الفائدة]]),"")</f>
        <v/>
      </c>
    </row>
    <row r="181" spans="1:11" x14ac:dyDescent="0.2">
      <c r="A181" s="13"/>
      <c r="B181" s="1" t="str">
        <f ca="1">IF(LoanIsGood,IF(ROW()-ROW(PaymentSchedule[[#Headers],[رقم الدفعة]])&gt;عدد_الدفعات_المجدولة,"",ROW()-ROW(PaymentSchedule[[#Headers],[رقم الدفعة]])),"")</f>
        <v/>
      </c>
      <c r="C181" s="4" t="str">
        <f ca="1">IF(PaymentSchedule[[#This Row],[رقم الدفعة]]&lt;&gt;"",EOMONTH(LoanStartDate,ROW(PaymentSchedule[[#This Row],[رقم الدفعة]])-ROW(PaymentSchedule[[#Headers],[رقم الدفعة]])-2)+DAY(LoanStartDate),"")</f>
        <v/>
      </c>
      <c r="D181" s="2" t="str">
        <f ca="1">IF(PaymentSchedule[[#This Row],[رقم الدفعة]]&lt;&gt;"",IF(ROW()-ROW(PaymentSchedule[[#Headers],[الرصيد الأوليّ]])=1,مبلغ_القرض,INDEX(PaymentSchedule[الرصيد الختامي],ROW()-ROW(PaymentSchedule[[#Headers],[الرصيد الأوليّ]])-1)),"")</f>
        <v/>
      </c>
      <c r="E181" s="2" t="str">
        <f ca="1">IF(PaymentSchedule[[#This Row],[رقم الدفعة]]&lt;&gt;"",الدفعة_المجدولة,"")</f>
        <v/>
      </c>
      <c r="F18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1" s="2" t="str">
        <f ca="1">IF(PaymentSchedule[[#This Row],[رقم الدفعة]]&lt;&gt;"",PaymentSchedule[[#This Row],[إجمالي الدفعات]]-PaymentSchedule[[#This Row],[الفائدة]],"")</f>
        <v/>
      </c>
      <c r="I181" s="2" t="str">
        <f ca="1">IF(PaymentSchedule[[#This Row],[رقم الدفعة]]&lt;&gt;"",PaymentSchedule[[#This Row],[الرصيد الأوليّ]]*(InterestRate/PaymentsPerYear),"")</f>
        <v/>
      </c>
      <c r="J18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1" s="2" t="str">
        <f ca="1">IF(PaymentSchedule[[#This Row],[رقم الدفعة]]&lt;&gt;"",SUM(INDEX(PaymentSchedule[الفائدة],1,1):PaymentSchedule[[#This Row],[الفائدة]]),"")</f>
        <v/>
      </c>
    </row>
    <row r="182" spans="1:11" x14ac:dyDescent="0.2">
      <c r="A182" s="13"/>
      <c r="B182" s="1" t="str">
        <f ca="1">IF(LoanIsGood,IF(ROW()-ROW(PaymentSchedule[[#Headers],[رقم الدفعة]])&gt;عدد_الدفعات_المجدولة,"",ROW()-ROW(PaymentSchedule[[#Headers],[رقم الدفعة]])),"")</f>
        <v/>
      </c>
      <c r="C182" s="4" t="str">
        <f ca="1">IF(PaymentSchedule[[#This Row],[رقم الدفعة]]&lt;&gt;"",EOMONTH(LoanStartDate,ROW(PaymentSchedule[[#This Row],[رقم الدفعة]])-ROW(PaymentSchedule[[#Headers],[رقم الدفعة]])-2)+DAY(LoanStartDate),"")</f>
        <v/>
      </c>
      <c r="D182" s="2" t="str">
        <f ca="1">IF(PaymentSchedule[[#This Row],[رقم الدفعة]]&lt;&gt;"",IF(ROW()-ROW(PaymentSchedule[[#Headers],[الرصيد الأوليّ]])=1,مبلغ_القرض,INDEX(PaymentSchedule[الرصيد الختامي],ROW()-ROW(PaymentSchedule[[#Headers],[الرصيد الأوليّ]])-1)),"")</f>
        <v/>
      </c>
      <c r="E182" s="2" t="str">
        <f ca="1">IF(PaymentSchedule[[#This Row],[رقم الدفعة]]&lt;&gt;"",الدفعة_المجدولة,"")</f>
        <v/>
      </c>
      <c r="F18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2" s="2" t="str">
        <f ca="1">IF(PaymentSchedule[[#This Row],[رقم الدفعة]]&lt;&gt;"",PaymentSchedule[[#This Row],[إجمالي الدفعات]]-PaymentSchedule[[#This Row],[الفائدة]],"")</f>
        <v/>
      </c>
      <c r="I182" s="2" t="str">
        <f ca="1">IF(PaymentSchedule[[#This Row],[رقم الدفعة]]&lt;&gt;"",PaymentSchedule[[#This Row],[الرصيد الأوليّ]]*(InterestRate/PaymentsPerYear),"")</f>
        <v/>
      </c>
      <c r="J18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2" s="2" t="str">
        <f ca="1">IF(PaymentSchedule[[#This Row],[رقم الدفعة]]&lt;&gt;"",SUM(INDEX(PaymentSchedule[الفائدة],1,1):PaymentSchedule[[#This Row],[الفائدة]]),"")</f>
        <v/>
      </c>
    </row>
    <row r="183" spans="1:11" x14ac:dyDescent="0.2">
      <c r="A183" s="13"/>
      <c r="B183" s="1" t="str">
        <f ca="1">IF(LoanIsGood,IF(ROW()-ROW(PaymentSchedule[[#Headers],[رقم الدفعة]])&gt;عدد_الدفعات_المجدولة,"",ROW()-ROW(PaymentSchedule[[#Headers],[رقم الدفعة]])),"")</f>
        <v/>
      </c>
      <c r="C183" s="4" t="str">
        <f ca="1">IF(PaymentSchedule[[#This Row],[رقم الدفعة]]&lt;&gt;"",EOMONTH(LoanStartDate,ROW(PaymentSchedule[[#This Row],[رقم الدفعة]])-ROW(PaymentSchedule[[#Headers],[رقم الدفعة]])-2)+DAY(LoanStartDate),"")</f>
        <v/>
      </c>
      <c r="D183" s="2" t="str">
        <f ca="1">IF(PaymentSchedule[[#This Row],[رقم الدفعة]]&lt;&gt;"",IF(ROW()-ROW(PaymentSchedule[[#Headers],[الرصيد الأوليّ]])=1,مبلغ_القرض,INDEX(PaymentSchedule[الرصيد الختامي],ROW()-ROW(PaymentSchedule[[#Headers],[الرصيد الأوليّ]])-1)),"")</f>
        <v/>
      </c>
      <c r="E183" s="2" t="str">
        <f ca="1">IF(PaymentSchedule[[#This Row],[رقم الدفعة]]&lt;&gt;"",الدفعة_المجدولة,"")</f>
        <v/>
      </c>
      <c r="F18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3" s="2" t="str">
        <f ca="1">IF(PaymentSchedule[[#This Row],[رقم الدفعة]]&lt;&gt;"",PaymentSchedule[[#This Row],[إجمالي الدفعات]]-PaymentSchedule[[#This Row],[الفائدة]],"")</f>
        <v/>
      </c>
      <c r="I183" s="2" t="str">
        <f ca="1">IF(PaymentSchedule[[#This Row],[رقم الدفعة]]&lt;&gt;"",PaymentSchedule[[#This Row],[الرصيد الأوليّ]]*(InterestRate/PaymentsPerYear),"")</f>
        <v/>
      </c>
      <c r="J18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3" s="2" t="str">
        <f ca="1">IF(PaymentSchedule[[#This Row],[رقم الدفعة]]&lt;&gt;"",SUM(INDEX(PaymentSchedule[الفائدة],1,1):PaymentSchedule[[#This Row],[الفائدة]]),"")</f>
        <v/>
      </c>
    </row>
    <row r="184" spans="1:11" x14ac:dyDescent="0.2">
      <c r="A184" s="13"/>
      <c r="B184" s="1" t="str">
        <f ca="1">IF(LoanIsGood,IF(ROW()-ROW(PaymentSchedule[[#Headers],[رقم الدفعة]])&gt;عدد_الدفعات_المجدولة,"",ROW()-ROW(PaymentSchedule[[#Headers],[رقم الدفعة]])),"")</f>
        <v/>
      </c>
      <c r="C184" s="4" t="str">
        <f ca="1">IF(PaymentSchedule[[#This Row],[رقم الدفعة]]&lt;&gt;"",EOMONTH(LoanStartDate,ROW(PaymentSchedule[[#This Row],[رقم الدفعة]])-ROW(PaymentSchedule[[#Headers],[رقم الدفعة]])-2)+DAY(LoanStartDate),"")</f>
        <v/>
      </c>
      <c r="D184" s="2" t="str">
        <f ca="1">IF(PaymentSchedule[[#This Row],[رقم الدفعة]]&lt;&gt;"",IF(ROW()-ROW(PaymentSchedule[[#Headers],[الرصيد الأوليّ]])=1,مبلغ_القرض,INDEX(PaymentSchedule[الرصيد الختامي],ROW()-ROW(PaymentSchedule[[#Headers],[الرصيد الأوليّ]])-1)),"")</f>
        <v/>
      </c>
      <c r="E184" s="2" t="str">
        <f ca="1">IF(PaymentSchedule[[#This Row],[رقم الدفعة]]&lt;&gt;"",الدفعة_المجدولة,"")</f>
        <v/>
      </c>
      <c r="F18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4" s="2" t="str">
        <f ca="1">IF(PaymentSchedule[[#This Row],[رقم الدفعة]]&lt;&gt;"",PaymentSchedule[[#This Row],[إجمالي الدفعات]]-PaymentSchedule[[#This Row],[الفائدة]],"")</f>
        <v/>
      </c>
      <c r="I184" s="2" t="str">
        <f ca="1">IF(PaymentSchedule[[#This Row],[رقم الدفعة]]&lt;&gt;"",PaymentSchedule[[#This Row],[الرصيد الأوليّ]]*(InterestRate/PaymentsPerYear),"")</f>
        <v/>
      </c>
      <c r="J18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4" s="2" t="str">
        <f ca="1">IF(PaymentSchedule[[#This Row],[رقم الدفعة]]&lt;&gt;"",SUM(INDEX(PaymentSchedule[الفائدة],1,1):PaymentSchedule[[#This Row],[الفائدة]]),"")</f>
        <v/>
      </c>
    </row>
    <row r="185" spans="1:11" x14ac:dyDescent="0.2">
      <c r="A185" s="13"/>
      <c r="B185" s="1" t="str">
        <f ca="1">IF(LoanIsGood,IF(ROW()-ROW(PaymentSchedule[[#Headers],[رقم الدفعة]])&gt;عدد_الدفعات_المجدولة,"",ROW()-ROW(PaymentSchedule[[#Headers],[رقم الدفعة]])),"")</f>
        <v/>
      </c>
      <c r="C185" s="4" t="str">
        <f ca="1">IF(PaymentSchedule[[#This Row],[رقم الدفعة]]&lt;&gt;"",EOMONTH(LoanStartDate,ROW(PaymentSchedule[[#This Row],[رقم الدفعة]])-ROW(PaymentSchedule[[#Headers],[رقم الدفعة]])-2)+DAY(LoanStartDate),"")</f>
        <v/>
      </c>
      <c r="D185" s="2" t="str">
        <f ca="1">IF(PaymentSchedule[[#This Row],[رقم الدفعة]]&lt;&gt;"",IF(ROW()-ROW(PaymentSchedule[[#Headers],[الرصيد الأوليّ]])=1,مبلغ_القرض,INDEX(PaymentSchedule[الرصيد الختامي],ROW()-ROW(PaymentSchedule[[#Headers],[الرصيد الأوليّ]])-1)),"")</f>
        <v/>
      </c>
      <c r="E185" s="2" t="str">
        <f ca="1">IF(PaymentSchedule[[#This Row],[رقم الدفعة]]&lt;&gt;"",الدفعة_المجدولة,"")</f>
        <v/>
      </c>
      <c r="F18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5" s="2" t="str">
        <f ca="1">IF(PaymentSchedule[[#This Row],[رقم الدفعة]]&lt;&gt;"",PaymentSchedule[[#This Row],[إجمالي الدفعات]]-PaymentSchedule[[#This Row],[الفائدة]],"")</f>
        <v/>
      </c>
      <c r="I185" s="2" t="str">
        <f ca="1">IF(PaymentSchedule[[#This Row],[رقم الدفعة]]&lt;&gt;"",PaymentSchedule[[#This Row],[الرصيد الأوليّ]]*(InterestRate/PaymentsPerYear),"")</f>
        <v/>
      </c>
      <c r="J18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5" s="2" t="str">
        <f ca="1">IF(PaymentSchedule[[#This Row],[رقم الدفعة]]&lt;&gt;"",SUM(INDEX(PaymentSchedule[الفائدة],1,1):PaymentSchedule[[#This Row],[الفائدة]]),"")</f>
        <v/>
      </c>
    </row>
    <row r="186" spans="1:11" x14ac:dyDescent="0.2">
      <c r="A186" s="13"/>
      <c r="B186" s="1" t="str">
        <f ca="1">IF(LoanIsGood,IF(ROW()-ROW(PaymentSchedule[[#Headers],[رقم الدفعة]])&gt;عدد_الدفعات_المجدولة,"",ROW()-ROW(PaymentSchedule[[#Headers],[رقم الدفعة]])),"")</f>
        <v/>
      </c>
      <c r="C186" s="4" t="str">
        <f ca="1">IF(PaymentSchedule[[#This Row],[رقم الدفعة]]&lt;&gt;"",EOMONTH(LoanStartDate,ROW(PaymentSchedule[[#This Row],[رقم الدفعة]])-ROW(PaymentSchedule[[#Headers],[رقم الدفعة]])-2)+DAY(LoanStartDate),"")</f>
        <v/>
      </c>
      <c r="D186" s="2" t="str">
        <f ca="1">IF(PaymentSchedule[[#This Row],[رقم الدفعة]]&lt;&gt;"",IF(ROW()-ROW(PaymentSchedule[[#Headers],[الرصيد الأوليّ]])=1,مبلغ_القرض,INDEX(PaymentSchedule[الرصيد الختامي],ROW()-ROW(PaymentSchedule[[#Headers],[الرصيد الأوليّ]])-1)),"")</f>
        <v/>
      </c>
      <c r="E186" s="2" t="str">
        <f ca="1">IF(PaymentSchedule[[#This Row],[رقم الدفعة]]&lt;&gt;"",الدفعة_المجدولة,"")</f>
        <v/>
      </c>
      <c r="F18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6" s="2" t="str">
        <f ca="1">IF(PaymentSchedule[[#This Row],[رقم الدفعة]]&lt;&gt;"",PaymentSchedule[[#This Row],[إجمالي الدفعات]]-PaymentSchedule[[#This Row],[الفائدة]],"")</f>
        <v/>
      </c>
      <c r="I186" s="2" t="str">
        <f ca="1">IF(PaymentSchedule[[#This Row],[رقم الدفعة]]&lt;&gt;"",PaymentSchedule[[#This Row],[الرصيد الأوليّ]]*(InterestRate/PaymentsPerYear),"")</f>
        <v/>
      </c>
      <c r="J18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6" s="2" t="str">
        <f ca="1">IF(PaymentSchedule[[#This Row],[رقم الدفعة]]&lt;&gt;"",SUM(INDEX(PaymentSchedule[الفائدة],1,1):PaymentSchedule[[#This Row],[الفائدة]]),"")</f>
        <v/>
      </c>
    </row>
    <row r="187" spans="1:11" x14ac:dyDescent="0.2">
      <c r="A187" s="13"/>
      <c r="B187" s="1" t="str">
        <f ca="1">IF(LoanIsGood,IF(ROW()-ROW(PaymentSchedule[[#Headers],[رقم الدفعة]])&gt;عدد_الدفعات_المجدولة,"",ROW()-ROW(PaymentSchedule[[#Headers],[رقم الدفعة]])),"")</f>
        <v/>
      </c>
      <c r="C187" s="4" t="str">
        <f ca="1">IF(PaymentSchedule[[#This Row],[رقم الدفعة]]&lt;&gt;"",EOMONTH(LoanStartDate,ROW(PaymentSchedule[[#This Row],[رقم الدفعة]])-ROW(PaymentSchedule[[#Headers],[رقم الدفعة]])-2)+DAY(LoanStartDate),"")</f>
        <v/>
      </c>
      <c r="D187" s="2" t="str">
        <f ca="1">IF(PaymentSchedule[[#This Row],[رقم الدفعة]]&lt;&gt;"",IF(ROW()-ROW(PaymentSchedule[[#Headers],[الرصيد الأوليّ]])=1,مبلغ_القرض,INDEX(PaymentSchedule[الرصيد الختامي],ROW()-ROW(PaymentSchedule[[#Headers],[الرصيد الأوليّ]])-1)),"")</f>
        <v/>
      </c>
      <c r="E187" s="2" t="str">
        <f ca="1">IF(PaymentSchedule[[#This Row],[رقم الدفعة]]&lt;&gt;"",الدفعة_المجدولة,"")</f>
        <v/>
      </c>
      <c r="F18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7" s="2" t="str">
        <f ca="1">IF(PaymentSchedule[[#This Row],[رقم الدفعة]]&lt;&gt;"",PaymentSchedule[[#This Row],[إجمالي الدفعات]]-PaymentSchedule[[#This Row],[الفائدة]],"")</f>
        <v/>
      </c>
      <c r="I187" s="2" t="str">
        <f ca="1">IF(PaymentSchedule[[#This Row],[رقم الدفعة]]&lt;&gt;"",PaymentSchedule[[#This Row],[الرصيد الأوليّ]]*(InterestRate/PaymentsPerYear),"")</f>
        <v/>
      </c>
      <c r="J18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7" s="2" t="str">
        <f ca="1">IF(PaymentSchedule[[#This Row],[رقم الدفعة]]&lt;&gt;"",SUM(INDEX(PaymentSchedule[الفائدة],1,1):PaymentSchedule[[#This Row],[الفائدة]]),"")</f>
        <v/>
      </c>
    </row>
    <row r="188" spans="1:11" x14ac:dyDescent="0.2">
      <c r="A188" s="13"/>
      <c r="B188" s="1" t="str">
        <f ca="1">IF(LoanIsGood,IF(ROW()-ROW(PaymentSchedule[[#Headers],[رقم الدفعة]])&gt;عدد_الدفعات_المجدولة,"",ROW()-ROW(PaymentSchedule[[#Headers],[رقم الدفعة]])),"")</f>
        <v/>
      </c>
      <c r="C188" s="4" t="str">
        <f ca="1">IF(PaymentSchedule[[#This Row],[رقم الدفعة]]&lt;&gt;"",EOMONTH(LoanStartDate,ROW(PaymentSchedule[[#This Row],[رقم الدفعة]])-ROW(PaymentSchedule[[#Headers],[رقم الدفعة]])-2)+DAY(LoanStartDate),"")</f>
        <v/>
      </c>
      <c r="D188" s="2" t="str">
        <f ca="1">IF(PaymentSchedule[[#This Row],[رقم الدفعة]]&lt;&gt;"",IF(ROW()-ROW(PaymentSchedule[[#Headers],[الرصيد الأوليّ]])=1,مبلغ_القرض,INDEX(PaymentSchedule[الرصيد الختامي],ROW()-ROW(PaymentSchedule[[#Headers],[الرصيد الأوليّ]])-1)),"")</f>
        <v/>
      </c>
      <c r="E188" s="2" t="str">
        <f ca="1">IF(PaymentSchedule[[#This Row],[رقم الدفعة]]&lt;&gt;"",الدفعة_المجدولة,"")</f>
        <v/>
      </c>
      <c r="F18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8" s="2" t="str">
        <f ca="1">IF(PaymentSchedule[[#This Row],[رقم الدفعة]]&lt;&gt;"",PaymentSchedule[[#This Row],[إجمالي الدفعات]]-PaymentSchedule[[#This Row],[الفائدة]],"")</f>
        <v/>
      </c>
      <c r="I188" s="2" t="str">
        <f ca="1">IF(PaymentSchedule[[#This Row],[رقم الدفعة]]&lt;&gt;"",PaymentSchedule[[#This Row],[الرصيد الأوليّ]]*(InterestRate/PaymentsPerYear),"")</f>
        <v/>
      </c>
      <c r="J18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8" s="2" t="str">
        <f ca="1">IF(PaymentSchedule[[#This Row],[رقم الدفعة]]&lt;&gt;"",SUM(INDEX(PaymentSchedule[الفائدة],1,1):PaymentSchedule[[#This Row],[الفائدة]]),"")</f>
        <v/>
      </c>
    </row>
    <row r="189" spans="1:11" x14ac:dyDescent="0.2">
      <c r="A189" s="13"/>
      <c r="B189" s="1" t="str">
        <f ca="1">IF(LoanIsGood,IF(ROW()-ROW(PaymentSchedule[[#Headers],[رقم الدفعة]])&gt;عدد_الدفعات_المجدولة,"",ROW()-ROW(PaymentSchedule[[#Headers],[رقم الدفعة]])),"")</f>
        <v/>
      </c>
      <c r="C189" s="4" t="str">
        <f ca="1">IF(PaymentSchedule[[#This Row],[رقم الدفعة]]&lt;&gt;"",EOMONTH(LoanStartDate,ROW(PaymentSchedule[[#This Row],[رقم الدفعة]])-ROW(PaymentSchedule[[#Headers],[رقم الدفعة]])-2)+DAY(LoanStartDate),"")</f>
        <v/>
      </c>
      <c r="D189" s="2" t="str">
        <f ca="1">IF(PaymentSchedule[[#This Row],[رقم الدفعة]]&lt;&gt;"",IF(ROW()-ROW(PaymentSchedule[[#Headers],[الرصيد الأوليّ]])=1,مبلغ_القرض,INDEX(PaymentSchedule[الرصيد الختامي],ROW()-ROW(PaymentSchedule[[#Headers],[الرصيد الأوليّ]])-1)),"")</f>
        <v/>
      </c>
      <c r="E189" s="2" t="str">
        <f ca="1">IF(PaymentSchedule[[#This Row],[رقم الدفعة]]&lt;&gt;"",الدفعة_المجدولة,"")</f>
        <v/>
      </c>
      <c r="F18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8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89" s="2" t="str">
        <f ca="1">IF(PaymentSchedule[[#This Row],[رقم الدفعة]]&lt;&gt;"",PaymentSchedule[[#This Row],[إجمالي الدفعات]]-PaymentSchedule[[#This Row],[الفائدة]],"")</f>
        <v/>
      </c>
      <c r="I189" s="2" t="str">
        <f ca="1">IF(PaymentSchedule[[#This Row],[رقم الدفعة]]&lt;&gt;"",PaymentSchedule[[#This Row],[الرصيد الأوليّ]]*(InterestRate/PaymentsPerYear),"")</f>
        <v/>
      </c>
      <c r="J18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89" s="2" t="str">
        <f ca="1">IF(PaymentSchedule[[#This Row],[رقم الدفعة]]&lt;&gt;"",SUM(INDEX(PaymentSchedule[الفائدة],1,1):PaymentSchedule[[#This Row],[الفائدة]]),"")</f>
        <v/>
      </c>
    </row>
    <row r="190" spans="1:11" x14ac:dyDescent="0.2">
      <c r="A190" s="13"/>
      <c r="B190" s="1" t="str">
        <f ca="1">IF(LoanIsGood,IF(ROW()-ROW(PaymentSchedule[[#Headers],[رقم الدفعة]])&gt;عدد_الدفعات_المجدولة,"",ROW()-ROW(PaymentSchedule[[#Headers],[رقم الدفعة]])),"")</f>
        <v/>
      </c>
      <c r="C190" s="4" t="str">
        <f ca="1">IF(PaymentSchedule[[#This Row],[رقم الدفعة]]&lt;&gt;"",EOMONTH(LoanStartDate,ROW(PaymentSchedule[[#This Row],[رقم الدفعة]])-ROW(PaymentSchedule[[#Headers],[رقم الدفعة]])-2)+DAY(LoanStartDate),"")</f>
        <v/>
      </c>
      <c r="D190" s="2" t="str">
        <f ca="1">IF(PaymentSchedule[[#This Row],[رقم الدفعة]]&lt;&gt;"",IF(ROW()-ROW(PaymentSchedule[[#Headers],[الرصيد الأوليّ]])=1,مبلغ_القرض,INDEX(PaymentSchedule[الرصيد الختامي],ROW()-ROW(PaymentSchedule[[#Headers],[الرصيد الأوليّ]])-1)),"")</f>
        <v/>
      </c>
      <c r="E190" s="2" t="str">
        <f ca="1">IF(PaymentSchedule[[#This Row],[رقم الدفعة]]&lt;&gt;"",الدفعة_المجدولة,"")</f>
        <v/>
      </c>
      <c r="F19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0" s="2" t="str">
        <f ca="1">IF(PaymentSchedule[[#This Row],[رقم الدفعة]]&lt;&gt;"",PaymentSchedule[[#This Row],[إجمالي الدفعات]]-PaymentSchedule[[#This Row],[الفائدة]],"")</f>
        <v/>
      </c>
      <c r="I190" s="2" t="str">
        <f ca="1">IF(PaymentSchedule[[#This Row],[رقم الدفعة]]&lt;&gt;"",PaymentSchedule[[#This Row],[الرصيد الأوليّ]]*(InterestRate/PaymentsPerYear),"")</f>
        <v/>
      </c>
      <c r="J19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0" s="2" t="str">
        <f ca="1">IF(PaymentSchedule[[#This Row],[رقم الدفعة]]&lt;&gt;"",SUM(INDEX(PaymentSchedule[الفائدة],1,1):PaymentSchedule[[#This Row],[الفائدة]]),"")</f>
        <v/>
      </c>
    </row>
    <row r="191" spans="1:11" x14ac:dyDescent="0.2">
      <c r="A191" s="13"/>
      <c r="B191" s="1" t="str">
        <f ca="1">IF(LoanIsGood,IF(ROW()-ROW(PaymentSchedule[[#Headers],[رقم الدفعة]])&gt;عدد_الدفعات_المجدولة,"",ROW()-ROW(PaymentSchedule[[#Headers],[رقم الدفعة]])),"")</f>
        <v/>
      </c>
      <c r="C191" s="4" t="str">
        <f ca="1">IF(PaymentSchedule[[#This Row],[رقم الدفعة]]&lt;&gt;"",EOMONTH(LoanStartDate,ROW(PaymentSchedule[[#This Row],[رقم الدفعة]])-ROW(PaymentSchedule[[#Headers],[رقم الدفعة]])-2)+DAY(LoanStartDate),"")</f>
        <v/>
      </c>
      <c r="D191" s="2" t="str">
        <f ca="1">IF(PaymentSchedule[[#This Row],[رقم الدفعة]]&lt;&gt;"",IF(ROW()-ROW(PaymentSchedule[[#Headers],[الرصيد الأوليّ]])=1,مبلغ_القرض,INDEX(PaymentSchedule[الرصيد الختامي],ROW()-ROW(PaymentSchedule[[#Headers],[الرصيد الأوليّ]])-1)),"")</f>
        <v/>
      </c>
      <c r="E191" s="2" t="str">
        <f ca="1">IF(PaymentSchedule[[#This Row],[رقم الدفعة]]&lt;&gt;"",الدفعة_المجدولة,"")</f>
        <v/>
      </c>
      <c r="F19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1" s="2" t="str">
        <f ca="1">IF(PaymentSchedule[[#This Row],[رقم الدفعة]]&lt;&gt;"",PaymentSchedule[[#This Row],[إجمالي الدفعات]]-PaymentSchedule[[#This Row],[الفائدة]],"")</f>
        <v/>
      </c>
      <c r="I191" s="2" t="str">
        <f ca="1">IF(PaymentSchedule[[#This Row],[رقم الدفعة]]&lt;&gt;"",PaymentSchedule[[#This Row],[الرصيد الأوليّ]]*(InterestRate/PaymentsPerYear),"")</f>
        <v/>
      </c>
      <c r="J19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1" s="2" t="str">
        <f ca="1">IF(PaymentSchedule[[#This Row],[رقم الدفعة]]&lt;&gt;"",SUM(INDEX(PaymentSchedule[الفائدة],1,1):PaymentSchedule[[#This Row],[الفائدة]]),"")</f>
        <v/>
      </c>
    </row>
    <row r="192" spans="1:11" x14ac:dyDescent="0.2">
      <c r="A192" s="13"/>
      <c r="B192" s="1" t="str">
        <f ca="1">IF(LoanIsGood,IF(ROW()-ROW(PaymentSchedule[[#Headers],[رقم الدفعة]])&gt;عدد_الدفعات_المجدولة,"",ROW()-ROW(PaymentSchedule[[#Headers],[رقم الدفعة]])),"")</f>
        <v/>
      </c>
      <c r="C192" s="4" t="str">
        <f ca="1">IF(PaymentSchedule[[#This Row],[رقم الدفعة]]&lt;&gt;"",EOMONTH(LoanStartDate,ROW(PaymentSchedule[[#This Row],[رقم الدفعة]])-ROW(PaymentSchedule[[#Headers],[رقم الدفعة]])-2)+DAY(LoanStartDate),"")</f>
        <v/>
      </c>
      <c r="D192" s="2" t="str">
        <f ca="1">IF(PaymentSchedule[[#This Row],[رقم الدفعة]]&lt;&gt;"",IF(ROW()-ROW(PaymentSchedule[[#Headers],[الرصيد الأوليّ]])=1,مبلغ_القرض,INDEX(PaymentSchedule[الرصيد الختامي],ROW()-ROW(PaymentSchedule[[#Headers],[الرصيد الأوليّ]])-1)),"")</f>
        <v/>
      </c>
      <c r="E192" s="2" t="str">
        <f ca="1">IF(PaymentSchedule[[#This Row],[رقم الدفعة]]&lt;&gt;"",الدفعة_المجدولة,"")</f>
        <v/>
      </c>
      <c r="F19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2" s="2" t="str">
        <f ca="1">IF(PaymentSchedule[[#This Row],[رقم الدفعة]]&lt;&gt;"",PaymentSchedule[[#This Row],[إجمالي الدفعات]]-PaymentSchedule[[#This Row],[الفائدة]],"")</f>
        <v/>
      </c>
      <c r="I192" s="2" t="str">
        <f ca="1">IF(PaymentSchedule[[#This Row],[رقم الدفعة]]&lt;&gt;"",PaymentSchedule[[#This Row],[الرصيد الأوليّ]]*(InterestRate/PaymentsPerYear),"")</f>
        <v/>
      </c>
      <c r="J19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2" s="2" t="str">
        <f ca="1">IF(PaymentSchedule[[#This Row],[رقم الدفعة]]&lt;&gt;"",SUM(INDEX(PaymentSchedule[الفائدة],1,1):PaymentSchedule[[#This Row],[الفائدة]]),"")</f>
        <v/>
      </c>
    </row>
    <row r="193" spans="1:11" x14ac:dyDescent="0.2">
      <c r="A193" s="13"/>
      <c r="B193" s="1" t="str">
        <f ca="1">IF(LoanIsGood,IF(ROW()-ROW(PaymentSchedule[[#Headers],[رقم الدفعة]])&gt;عدد_الدفعات_المجدولة,"",ROW()-ROW(PaymentSchedule[[#Headers],[رقم الدفعة]])),"")</f>
        <v/>
      </c>
      <c r="C193" s="4" t="str">
        <f ca="1">IF(PaymentSchedule[[#This Row],[رقم الدفعة]]&lt;&gt;"",EOMONTH(LoanStartDate,ROW(PaymentSchedule[[#This Row],[رقم الدفعة]])-ROW(PaymentSchedule[[#Headers],[رقم الدفعة]])-2)+DAY(LoanStartDate),"")</f>
        <v/>
      </c>
      <c r="D193" s="2" t="str">
        <f ca="1">IF(PaymentSchedule[[#This Row],[رقم الدفعة]]&lt;&gt;"",IF(ROW()-ROW(PaymentSchedule[[#Headers],[الرصيد الأوليّ]])=1,مبلغ_القرض,INDEX(PaymentSchedule[الرصيد الختامي],ROW()-ROW(PaymentSchedule[[#Headers],[الرصيد الأوليّ]])-1)),"")</f>
        <v/>
      </c>
      <c r="E193" s="2" t="str">
        <f ca="1">IF(PaymentSchedule[[#This Row],[رقم الدفعة]]&lt;&gt;"",الدفعة_المجدولة,"")</f>
        <v/>
      </c>
      <c r="F19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3" s="2" t="str">
        <f ca="1">IF(PaymentSchedule[[#This Row],[رقم الدفعة]]&lt;&gt;"",PaymentSchedule[[#This Row],[إجمالي الدفعات]]-PaymentSchedule[[#This Row],[الفائدة]],"")</f>
        <v/>
      </c>
      <c r="I193" s="2" t="str">
        <f ca="1">IF(PaymentSchedule[[#This Row],[رقم الدفعة]]&lt;&gt;"",PaymentSchedule[[#This Row],[الرصيد الأوليّ]]*(InterestRate/PaymentsPerYear),"")</f>
        <v/>
      </c>
      <c r="J19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3" s="2" t="str">
        <f ca="1">IF(PaymentSchedule[[#This Row],[رقم الدفعة]]&lt;&gt;"",SUM(INDEX(PaymentSchedule[الفائدة],1,1):PaymentSchedule[[#This Row],[الفائدة]]),"")</f>
        <v/>
      </c>
    </row>
    <row r="194" spans="1:11" x14ac:dyDescent="0.2">
      <c r="A194" s="13"/>
      <c r="B194" s="1" t="str">
        <f ca="1">IF(LoanIsGood,IF(ROW()-ROW(PaymentSchedule[[#Headers],[رقم الدفعة]])&gt;عدد_الدفعات_المجدولة,"",ROW()-ROW(PaymentSchedule[[#Headers],[رقم الدفعة]])),"")</f>
        <v/>
      </c>
      <c r="C194" s="4" t="str">
        <f ca="1">IF(PaymentSchedule[[#This Row],[رقم الدفعة]]&lt;&gt;"",EOMONTH(LoanStartDate,ROW(PaymentSchedule[[#This Row],[رقم الدفعة]])-ROW(PaymentSchedule[[#Headers],[رقم الدفعة]])-2)+DAY(LoanStartDate),"")</f>
        <v/>
      </c>
      <c r="D194" s="2" t="str">
        <f ca="1">IF(PaymentSchedule[[#This Row],[رقم الدفعة]]&lt;&gt;"",IF(ROW()-ROW(PaymentSchedule[[#Headers],[الرصيد الأوليّ]])=1,مبلغ_القرض,INDEX(PaymentSchedule[الرصيد الختامي],ROW()-ROW(PaymentSchedule[[#Headers],[الرصيد الأوليّ]])-1)),"")</f>
        <v/>
      </c>
      <c r="E194" s="2" t="str">
        <f ca="1">IF(PaymentSchedule[[#This Row],[رقم الدفعة]]&lt;&gt;"",الدفعة_المجدولة,"")</f>
        <v/>
      </c>
      <c r="F19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4" s="2" t="str">
        <f ca="1">IF(PaymentSchedule[[#This Row],[رقم الدفعة]]&lt;&gt;"",PaymentSchedule[[#This Row],[إجمالي الدفعات]]-PaymentSchedule[[#This Row],[الفائدة]],"")</f>
        <v/>
      </c>
      <c r="I194" s="2" t="str">
        <f ca="1">IF(PaymentSchedule[[#This Row],[رقم الدفعة]]&lt;&gt;"",PaymentSchedule[[#This Row],[الرصيد الأوليّ]]*(InterestRate/PaymentsPerYear),"")</f>
        <v/>
      </c>
      <c r="J19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4" s="2" t="str">
        <f ca="1">IF(PaymentSchedule[[#This Row],[رقم الدفعة]]&lt;&gt;"",SUM(INDEX(PaymentSchedule[الفائدة],1,1):PaymentSchedule[[#This Row],[الفائدة]]),"")</f>
        <v/>
      </c>
    </row>
    <row r="195" spans="1:11" x14ac:dyDescent="0.2">
      <c r="A195" s="13"/>
      <c r="B195" s="1" t="str">
        <f ca="1">IF(LoanIsGood,IF(ROW()-ROW(PaymentSchedule[[#Headers],[رقم الدفعة]])&gt;عدد_الدفعات_المجدولة,"",ROW()-ROW(PaymentSchedule[[#Headers],[رقم الدفعة]])),"")</f>
        <v/>
      </c>
      <c r="C195" s="4" t="str">
        <f ca="1">IF(PaymentSchedule[[#This Row],[رقم الدفعة]]&lt;&gt;"",EOMONTH(LoanStartDate,ROW(PaymentSchedule[[#This Row],[رقم الدفعة]])-ROW(PaymentSchedule[[#Headers],[رقم الدفعة]])-2)+DAY(LoanStartDate),"")</f>
        <v/>
      </c>
      <c r="D195" s="2" t="str">
        <f ca="1">IF(PaymentSchedule[[#This Row],[رقم الدفعة]]&lt;&gt;"",IF(ROW()-ROW(PaymentSchedule[[#Headers],[الرصيد الأوليّ]])=1,مبلغ_القرض,INDEX(PaymentSchedule[الرصيد الختامي],ROW()-ROW(PaymentSchedule[[#Headers],[الرصيد الأوليّ]])-1)),"")</f>
        <v/>
      </c>
      <c r="E195" s="2" t="str">
        <f ca="1">IF(PaymentSchedule[[#This Row],[رقم الدفعة]]&lt;&gt;"",الدفعة_المجدولة,"")</f>
        <v/>
      </c>
      <c r="F19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5" s="2" t="str">
        <f ca="1">IF(PaymentSchedule[[#This Row],[رقم الدفعة]]&lt;&gt;"",PaymentSchedule[[#This Row],[إجمالي الدفعات]]-PaymentSchedule[[#This Row],[الفائدة]],"")</f>
        <v/>
      </c>
      <c r="I195" s="2" t="str">
        <f ca="1">IF(PaymentSchedule[[#This Row],[رقم الدفعة]]&lt;&gt;"",PaymentSchedule[[#This Row],[الرصيد الأوليّ]]*(InterestRate/PaymentsPerYear),"")</f>
        <v/>
      </c>
      <c r="J19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5" s="2" t="str">
        <f ca="1">IF(PaymentSchedule[[#This Row],[رقم الدفعة]]&lt;&gt;"",SUM(INDEX(PaymentSchedule[الفائدة],1,1):PaymentSchedule[[#This Row],[الفائدة]]),"")</f>
        <v/>
      </c>
    </row>
    <row r="196" spans="1:11" x14ac:dyDescent="0.2">
      <c r="A196" s="13"/>
      <c r="B196" s="1" t="str">
        <f ca="1">IF(LoanIsGood,IF(ROW()-ROW(PaymentSchedule[[#Headers],[رقم الدفعة]])&gt;عدد_الدفعات_المجدولة,"",ROW()-ROW(PaymentSchedule[[#Headers],[رقم الدفعة]])),"")</f>
        <v/>
      </c>
      <c r="C196" s="4" t="str">
        <f ca="1">IF(PaymentSchedule[[#This Row],[رقم الدفعة]]&lt;&gt;"",EOMONTH(LoanStartDate,ROW(PaymentSchedule[[#This Row],[رقم الدفعة]])-ROW(PaymentSchedule[[#Headers],[رقم الدفعة]])-2)+DAY(LoanStartDate),"")</f>
        <v/>
      </c>
      <c r="D196" s="2" t="str">
        <f ca="1">IF(PaymentSchedule[[#This Row],[رقم الدفعة]]&lt;&gt;"",IF(ROW()-ROW(PaymentSchedule[[#Headers],[الرصيد الأوليّ]])=1,مبلغ_القرض,INDEX(PaymentSchedule[الرصيد الختامي],ROW()-ROW(PaymentSchedule[[#Headers],[الرصيد الأوليّ]])-1)),"")</f>
        <v/>
      </c>
      <c r="E196" s="2" t="str">
        <f ca="1">IF(PaymentSchedule[[#This Row],[رقم الدفعة]]&lt;&gt;"",الدفعة_المجدولة,"")</f>
        <v/>
      </c>
      <c r="F19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6" s="2" t="str">
        <f ca="1">IF(PaymentSchedule[[#This Row],[رقم الدفعة]]&lt;&gt;"",PaymentSchedule[[#This Row],[إجمالي الدفعات]]-PaymentSchedule[[#This Row],[الفائدة]],"")</f>
        <v/>
      </c>
      <c r="I196" s="2" t="str">
        <f ca="1">IF(PaymentSchedule[[#This Row],[رقم الدفعة]]&lt;&gt;"",PaymentSchedule[[#This Row],[الرصيد الأوليّ]]*(InterestRate/PaymentsPerYear),"")</f>
        <v/>
      </c>
      <c r="J19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6" s="2" t="str">
        <f ca="1">IF(PaymentSchedule[[#This Row],[رقم الدفعة]]&lt;&gt;"",SUM(INDEX(PaymentSchedule[الفائدة],1,1):PaymentSchedule[[#This Row],[الفائدة]]),"")</f>
        <v/>
      </c>
    </row>
    <row r="197" spans="1:11" x14ac:dyDescent="0.2">
      <c r="A197" s="13"/>
      <c r="B197" s="1" t="str">
        <f ca="1">IF(LoanIsGood,IF(ROW()-ROW(PaymentSchedule[[#Headers],[رقم الدفعة]])&gt;عدد_الدفعات_المجدولة,"",ROW()-ROW(PaymentSchedule[[#Headers],[رقم الدفعة]])),"")</f>
        <v/>
      </c>
      <c r="C197" s="4" t="str">
        <f ca="1">IF(PaymentSchedule[[#This Row],[رقم الدفعة]]&lt;&gt;"",EOMONTH(LoanStartDate,ROW(PaymentSchedule[[#This Row],[رقم الدفعة]])-ROW(PaymentSchedule[[#Headers],[رقم الدفعة]])-2)+DAY(LoanStartDate),"")</f>
        <v/>
      </c>
      <c r="D197" s="2" t="str">
        <f ca="1">IF(PaymentSchedule[[#This Row],[رقم الدفعة]]&lt;&gt;"",IF(ROW()-ROW(PaymentSchedule[[#Headers],[الرصيد الأوليّ]])=1,مبلغ_القرض,INDEX(PaymentSchedule[الرصيد الختامي],ROW()-ROW(PaymentSchedule[[#Headers],[الرصيد الأوليّ]])-1)),"")</f>
        <v/>
      </c>
      <c r="E197" s="2" t="str">
        <f ca="1">IF(PaymentSchedule[[#This Row],[رقم الدفعة]]&lt;&gt;"",الدفعة_المجدولة,"")</f>
        <v/>
      </c>
      <c r="F19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7" s="2" t="str">
        <f ca="1">IF(PaymentSchedule[[#This Row],[رقم الدفعة]]&lt;&gt;"",PaymentSchedule[[#This Row],[إجمالي الدفعات]]-PaymentSchedule[[#This Row],[الفائدة]],"")</f>
        <v/>
      </c>
      <c r="I197" s="2" t="str">
        <f ca="1">IF(PaymentSchedule[[#This Row],[رقم الدفعة]]&lt;&gt;"",PaymentSchedule[[#This Row],[الرصيد الأوليّ]]*(InterestRate/PaymentsPerYear),"")</f>
        <v/>
      </c>
      <c r="J19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7" s="2" t="str">
        <f ca="1">IF(PaymentSchedule[[#This Row],[رقم الدفعة]]&lt;&gt;"",SUM(INDEX(PaymentSchedule[الفائدة],1,1):PaymentSchedule[[#This Row],[الفائدة]]),"")</f>
        <v/>
      </c>
    </row>
    <row r="198" spans="1:11" x14ac:dyDescent="0.2">
      <c r="A198" s="13"/>
      <c r="B198" s="1" t="str">
        <f ca="1">IF(LoanIsGood,IF(ROW()-ROW(PaymentSchedule[[#Headers],[رقم الدفعة]])&gt;عدد_الدفعات_المجدولة,"",ROW()-ROW(PaymentSchedule[[#Headers],[رقم الدفعة]])),"")</f>
        <v/>
      </c>
      <c r="C198" s="4" t="str">
        <f ca="1">IF(PaymentSchedule[[#This Row],[رقم الدفعة]]&lt;&gt;"",EOMONTH(LoanStartDate,ROW(PaymentSchedule[[#This Row],[رقم الدفعة]])-ROW(PaymentSchedule[[#Headers],[رقم الدفعة]])-2)+DAY(LoanStartDate),"")</f>
        <v/>
      </c>
      <c r="D198" s="2" t="str">
        <f ca="1">IF(PaymentSchedule[[#This Row],[رقم الدفعة]]&lt;&gt;"",IF(ROW()-ROW(PaymentSchedule[[#Headers],[الرصيد الأوليّ]])=1,مبلغ_القرض,INDEX(PaymentSchedule[الرصيد الختامي],ROW()-ROW(PaymentSchedule[[#Headers],[الرصيد الأوليّ]])-1)),"")</f>
        <v/>
      </c>
      <c r="E198" s="2" t="str">
        <f ca="1">IF(PaymentSchedule[[#This Row],[رقم الدفعة]]&lt;&gt;"",الدفعة_المجدولة,"")</f>
        <v/>
      </c>
      <c r="F19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8" s="2" t="str">
        <f ca="1">IF(PaymentSchedule[[#This Row],[رقم الدفعة]]&lt;&gt;"",PaymentSchedule[[#This Row],[إجمالي الدفعات]]-PaymentSchedule[[#This Row],[الفائدة]],"")</f>
        <v/>
      </c>
      <c r="I198" s="2" t="str">
        <f ca="1">IF(PaymentSchedule[[#This Row],[رقم الدفعة]]&lt;&gt;"",PaymentSchedule[[#This Row],[الرصيد الأوليّ]]*(InterestRate/PaymentsPerYear),"")</f>
        <v/>
      </c>
      <c r="J19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8" s="2" t="str">
        <f ca="1">IF(PaymentSchedule[[#This Row],[رقم الدفعة]]&lt;&gt;"",SUM(INDEX(PaymentSchedule[الفائدة],1,1):PaymentSchedule[[#This Row],[الفائدة]]),"")</f>
        <v/>
      </c>
    </row>
    <row r="199" spans="1:11" x14ac:dyDescent="0.2">
      <c r="A199" s="13"/>
      <c r="B199" s="1" t="str">
        <f ca="1">IF(LoanIsGood,IF(ROW()-ROW(PaymentSchedule[[#Headers],[رقم الدفعة]])&gt;عدد_الدفعات_المجدولة,"",ROW()-ROW(PaymentSchedule[[#Headers],[رقم الدفعة]])),"")</f>
        <v/>
      </c>
      <c r="C199" s="4" t="str">
        <f ca="1">IF(PaymentSchedule[[#This Row],[رقم الدفعة]]&lt;&gt;"",EOMONTH(LoanStartDate,ROW(PaymentSchedule[[#This Row],[رقم الدفعة]])-ROW(PaymentSchedule[[#Headers],[رقم الدفعة]])-2)+DAY(LoanStartDate),"")</f>
        <v/>
      </c>
      <c r="D199" s="2" t="str">
        <f ca="1">IF(PaymentSchedule[[#This Row],[رقم الدفعة]]&lt;&gt;"",IF(ROW()-ROW(PaymentSchedule[[#Headers],[الرصيد الأوليّ]])=1,مبلغ_القرض,INDEX(PaymentSchedule[الرصيد الختامي],ROW()-ROW(PaymentSchedule[[#Headers],[الرصيد الأوليّ]])-1)),"")</f>
        <v/>
      </c>
      <c r="E199" s="2" t="str">
        <f ca="1">IF(PaymentSchedule[[#This Row],[رقم الدفعة]]&lt;&gt;"",الدفعة_المجدولة,"")</f>
        <v/>
      </c>
      <c r="F19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19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199" s="2" t="str">
        <f ca="1">IF(PaymentSchedule[[#This Row],[رقم الدفعة]]&lt;&gt;"",PaymentSchedule[[#This Row],[إجمالي الدفعات]]-PaymentSchedule[[#This Row],[الفائدة]],"")</f>
        <v/>
      </c>
      <c r="I199" s="2" t="str">
        <f ca="1">IF(PaymentSchedule[[#This Row],[رقم الدفعة]]&lt;&gt;"",PaymentSchedule[[#This Row],[الرصيد الأوليّ]]*(InterestRate/PaymentsPerYear),"")</f>
        <v/>
      </c>
      <c r="J19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199" s="2" t="str">
        <f ca="1">IF(PaymentSchedule[[#This Row],[رقم الدفعة]]&lt;&gt;"",SUM(INDEX(PaymentSchedule[الفائدة],1,1):PaymentSchedule[[#This Row],[الفائدة]]),"")</f>
        <v/>
      </c>
    </row>
    <row r="200" spans="1:11" x14ac:dyDescent="0.2">
      <c r="A200" s="13"/>
      <c r="B200" s="1" t="str">
        <f ca="1">IF(LoanIsGood,IF(ROW()-ROW(PaymentSchedule[[#Headers],[رقم الدفعة]])&gt;عدد_الدفعات_المجدولة,"",ROW()-ROW(PaymentSchedule[[#Headers],[رقم الدفعة]])),"")</f>
        <v/>
      </c>
      <c r="C200" s="4" t="str">
        <f ca="1">IF(PaymentSchedule[[#This Row],[رقم الدفعة]]&lt;&gt;"",EOMONTH(LoanStartDate,ROW(PaymentSchedule[[#This Row],[رقم الدفعة]])-ROW(PaymentSchedule[[#Headers],[رقم الدفعة]])-2)+DAY(LoanStartDate),"")</f>
        <v/>
      </c>
      <c r="D200" s="2" t="str">
        <f ca="1">IF(PaymentSchedule[[#This Row],[رقم الدفعة]]&lt;&gt;"",IF(ROW()-ROW(PaymentSchedule[[#Headers],[الرصيد الأوليّ]])=1,مبلغ_القرض,INDEX(PaymentSchedule[الرصيد الختامي],ROW()-ROW(PaymentSchedule[[#Headers],[الرصيد الأوليّ]])-1)),"")</f>
        <v/>
      </c>
      <c r="E200" s="2" t="str">
        <f ca="1">IF(PaymentSchedule[[#This Row],[رقم الدفعة]]&lt;&gt;"",الدفعة_المجدولة,"")</f>
        <v/>
      </c>
      <c r="F20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0" s="2" t="str">
        <f ca="1">IF(PaymentSchedule[[#This Row],[رقم الدفعة]]&lt;&gt;"",PaymentSchedule[[#This Row],[إجمالي الدفعات]]-PaymentSchedule[[#This Row],[الفائدة]],"")</f>
        <v/>
      </c>
      <c r="I200" s="2" t="str">
        <f ca="1">IF(PaymentSchedule[[#This Row],[رقم الدفعة]]&lt;&gt;"",PaymentSchedule[[#This Row],[الرصيد الأوليّ]]*(InterestRate/PaymentsPerYear),"")</f>
        <v/>
      </c>
      <c r="J20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0" s="2" t="str">
        <f ca="1">IF(PaymentSchedule[[#This Row],[رقم الدفعة]]&lt;&gt;"",SUM(INDEX(PaymentSchedule[الفائدة],1,1):PaymentSchedule[[#This Row],[الفائدة]]),"")</f>
        <v/>
      </c>
    </row>
    <row r="201" spans="1:11" x14ac:dyDescent="0.2">
      <c r="A201" s="13"/>
      <c r="B201" s="1" t="str">
        <f ca="1">IF(LoanIsGood,IF(ROW()-ROW(PaymentSchedule[[#Headers],[رقم الدفعة]])&gt;عدد_الدفعات_المجدولة,"",ROW()-ROW(PaymentSchedule[[#Headers],[رقم الدفعة]])),"")</f>
        <v/>
      </c>
      <c r="C201" s="4" t="str">
        <f ca="1">IF(PaymentSchedule[[#This Row],[رقم الدفعة]]&lt;&gt;"",EOMONTH(LoanStartDate,ROW(PaymentSchedule[[#This Row],[رقم الدفعة]])-ROW(PaymentSchedule[[#Headers],[رقم الدفعة]])-2)+DAY(LoanStartDate),"")</f>
        <v/>
      </c>
      <c r="D201" s="2" t="str">
        <f ca="1">IF(PaymentSchedule[[#This Row],[رقم الدفعة]]&lt;&gt;"",IF(ROW()-ROW(PaymentSchedule[[#Headers],[الرصيد الأوليّ]])=1,مبلغ_القرض,INDEX(PaymentSchedule[الرصيد الختامي],ROW()-ROW(PaymentSchedule[[#Headers],[الرصيد الأوليّ]])-1)),"")</f>
        <v/>
      </c>
      <c r="E201" s="2" t="str">
        <f ca="1">IF(PaymentSchedule[[#This Row],[رقم الدفعة]]&lt;&gt;"",الدفعة_المجدولة,"")</f>
        <v/>
      </c>
      <c r="F20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1" s="2" t="str">
        <f ca="1">IF(PaymentSchedule[[#This Row],[رقم الدفعة]]&lt;&gt;"",PaymentSchedule[[#This Row],[إجمالي الدفعات]]-PaymentSchedule[[#This Row],[الفائدة]],"")</f>
        <v/>
      </c>
      <c r="I201" s="2" t="str">
        <f ca="1">IF(PaymentSchedule[[#This Row],[رقم الدفعة]]&lt;&gt;"",PaymentSchedule[[#This Row],[الرصيد الأوليّ]]*(InterestRate/PaymentsPerYear),"")</f>
        <v/>
      </c>
      <c r="J20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1" s="2" t="str">
        <f ca="1">IF(PaymentSchedule[[#This Row],[رقم الدفعة]]&lt;&gt;"",SUM(INDEX(PaymentSchedule[الفائدة],1,1):PaymentSchedule[[#This Row],[الفائدة]]),"")</f>
        <v/>
      </c>
    </row>
    <row r="202" spans="1:11" x14ac:dyDescent="0.2">
      <c r="A202" s="13"/>
      <c r="B202" s="1" t="str">
        <f ca="1">IF(LoanIsGood,IF(ROW()-ROW(PaymentSchedule[[#Headers],[رقم الدفعة]])&gt;عدد_الدفعات_المجدولة,"",ROW()-ROW(PaymentSchedule[[#Headers],[رقم الدفعة]])),"")</f>
        <v/>
      </c>
      <c r="C202" s="4" t="str">
        <f ca="1">IF(PaymentSchedule[[#This Row],[رقم الدفعة]]&lt;&gt;"",EOMONTH(LoanStartDate,ROW(PaymentSchedule[[#This Row],[رقم الدفعة]])-ROW(PaymentSchedule[[#Headers],[رقم الدفعة]])-2)+DAY(LoanStartDate),"")</f>
        <v/>
      </c>
      <c r="D202" s="2" t="str">
        <f ca="1">IF(PaymentSchedule[[#This Row],[رقم الدفعة]]&lt;&gt;"",IF(ROW()-ROW(PaymentSchedule[[#Headers],[الرصيد الأوليّ]])=1,مبلغ_القرض,INDEX(PaymentSchedule[الرصيد الختامي],ROW()-ROW(PaymentSchedule[[#Headers],[الرصيد الأوليّ]])-1)),"")</f>
        <v/>
      </c>
      <c r="E202" s="2" t="str">
        <f ca="1">IF(PaymentSchedule[[#This Row],[رقم الدفعة]]&lt;&gt;"",الدفعة_المجدولة,"")</f>
        <v/>
      </c>
      <c r="F20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2" s="2" t="str">
        <f ca="1">IF(PaymentSchedule[[#This Row],[رقم الدفعة]]&lt;&gt;"",PaymentSchedule[[#This Row],[إجمالي الدفعات]]-PaymentSchedule[[#This Row],[الفائدة]],"")</f>
        <v/>
      </c>
      <c r="I202" s="2" t="str">
        <f ca="1">IF(PaymentSchedule[[#This Row],[رقم الدفعة]]&lt;&gt;"",PaymentSchedule[[#This Row],[الرصيد الأوليّ]]*(InterestRate/PaymentsPerYear),"")</f>
        <v/>
      </c>
      <c r="J20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2" s="2" t="str">
        <f ca="1">IF(PaymentSchedule[[#This Row],[رقم الدفعة]]&lt;&gt;"",SUM(INDEX(PaymentSchedule[الفائدة],1,1):PaymentSchedule[[#This Row],[الفائدة]]),"")</f>
        <v/>
      </c>
    </row>
    <row r="203" spans="1:11" x14ac:dyDescent="0.2">
      <c r="A203" s="13"/>
      <c r="B203" s="1" t="str">
        <f ca="1">IF(LoanIsGood,IF(ROW()-ROW(PaymentSchedule[[#Headers],[رقم الدفعة]])&gt;عدد_الدفعات_المجدولة,"",ROW()-ROW(PaymentSchedule[[#Headers],[رقم الدفعة]])),"")</f>
        <v/>
      </c>
      <c r="C203" s="4" t="str">
        <f ca="1">IF(PaymentSchedule[[#This Row],[رقم الدفعة]]&lt;&gt;"",EOMONTH(LoanStartDate,ROW(PaymentSchedule[[#This Row],[رقم الدفعة]])-ROW(PaymentSchedule[[#Headers],[رقم الدفعة]])-2)+DAY(LoanStartDate),"")</f>
        <v/>
      </c>
      <c r="D203" s="2" t="str">
        <f ca="1">IF(PaymentSchedule[[#This Row],[رقم الدفعة]]&lt;&gt;"",IF(ROW()-ROW(PaymentSchedule[[#Headers],[الرصيد الأوليّ]])=1,مبلغ_القرض,INDEX(PaymentSchedule[الرصيد الختامي],ROW()-ROW(PaymentSchedule[[#Headers],[الرصيد الأوليّ]])-1)),"")</f>
        <v/>
      </c>
      <c r="E203" s="2" t="str">
        <f ca="1">IF(PaymentSchedule[[#This Row],[رقم الدفعة]]&lt;&gt;"",الدفعة_المجدولة,"")</f>
        <v/>
      </c>
      <c r="F20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3" s="2" t="str">
        <f ca="1">IF(PaymentSchedule[[#This Row],[رقم الدفعة]]&lt;&gt;"",PaymentSchedule[[#This Row],[إجمالي الدفعات]]-PaymentSchedule[[#This Row],[الفائدة]],"")</f>
        <v/>
      </c>
      <c r="I203" s="2" t="str">
        <f ca="1">IF(PaymentSchedule[[#This Row],[رقم الدفعة]]&lt;&gt;"",PaymentSchedule[[#This Row],[الرصيد الأوليّ]]*(InterestRate/PaymentsPerYear),"")</f>
        <v/>
      </c>
      <c r="J20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3" s="2" t="str">
        <f ca="1">IF(PaymentSchedule[[#This Row],[رقم الدفعة]]&lt;&gt;"",SUM(INDEX(PaymentSchedule[الفائدة],1,1):PaymentSchedule[[#This Row],[الفائدة]]),"")</f>
        <v/>
      </c>
    </row>
    <row r="204" spans="1:11" x14ac:dyDescent="0.2">
      <c r="A204" s="13"/>
      <c r="B204" s="1" t="str">
        <f ca="1">IF(LoanIsGood,IF(ROW()-ROW(PaymentSchedule[[#Headers],[رقم الدفعة]])&gt;عدد_الدفعات_المجدولة,"",ROW()-ROW(PaymentSchedule[[#Headers],[رقم الدفعة]])),"")</f>
        <v/>
      </c>
      <c r="C204" s="4" t="str">
        <f ca="1">IF(PaymentSchedule[[#This Row],[رقم الدفعة]]&lt;&gt;"",EOMONTH(LoanStartDate,ROW(PaymentSchedule[[#This Row],[رقم الدفعة]])-ROW(PaymentSchedule[[#Headers],[رقم الدفعة]])-2)+DAY(LoanStartDate),"")</f>
        <v/>
      </c>
      <c r="D204" s="2" t="str">
        <f ca="1">IF(PaymentSchedule[[#This Row],[رقم الدفعة]]&lt;&gt;"",IF(ROW()-ROW(PaymentSchedule[[#Headers],[الرصيد الأوليّ]])=1,مبلغ_القرض,INDEX(PaymentSchedule[الرصيد الختامي],ROW()-ROW(PaymentSchedule[[#Headers],[الرصيد الأوليّ]])-1)),"")</f>
        <v/>
      </c>
      <c r="E204" s="2" t="str">
        <f ca="1">IF(PaymentSchedule[[#This Row],[رقم الدفعة]]&lt;&gt;"",الدفعة_المجدولة,"")</f>
        <v/>
      </c>
      <c r="F20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4" s="2" t="str">
        <f ca="1">IF(PaymentSchedule[[#This Row],[رقم الدفعة]]&lt;&gt;"",PaymentSchedule[[#This Row],[إجمالي الدفعات]]-PaymentSchedule[[#This Row],[الفائدة]],"")</f>
        <v/>
      </c>
      <c r="I204" s="2" t="str">
        <f ca="1">IF(PaymentSchedule[[#This Row],[رقم الدفعة]]&lt;&gt;"",PaymentSchedule[[#This Row],[الرصيد الأوليّ]]*(InterestRate/PaymentsPerYear),"")</f>
        <v/>
      </c>
      <c r="J20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4" s="2" t="str">
        <f ca="1">IF(PaymentSchedule[[#This Row],[رقم الدفعة]]&lt;&gt;"",SUM(INDEX(PaymentSchedule[الفائدة],1,1):PaymentSchedule[[#This Row],[الفائدة]]),"")</f>
        <v/>
      </c>
    </row>
    <row r="205" spans="1:11" x14ac:dyDescent="0.2">
      <c r="A205" s="13"/>
      <c r="B205" s="1" t="str">
        <f ca="1">IF(LoanIsGood,IF(ROW()-ROW(PaymentSchedule[[#Headers],[رقم الدفعة]])&gt;عدد_الدفعات_المجدولة,"",ROW()-ROW(PaymentSchedule[[#Headers],[رقم الدفعة]])),"")</f>
        <v/>
      </c>
      <c r="C205" s="4" t="str">
        <f ca="1">IF(PaymentSchedule[[#This Row],[رقم الدفعة]]&lt;&gt;"",EOMONTH(LoanStartDate,ROW(PaymentSchedule[[#This Row],[رقم الدفعة]])-ROW(PaymentSchedule[[#Headers],[رقم الدفعة]])-2)+DAY(LoanStartDate),"")</f>
        <v/>
      </c>
      <c r="D205" s="2" t="str">
        <f ca="1">IF(PaymentSchedule[[#This Row],[رقم الدفعة]]&lt;&gt;"",IF(ROW()-ROW(PaymentSchedule[[#Headers],[الرصيد الأوليّ]])=1,مبلغ_القرض,INDEX(PaymentSchedule[الرصيد الختامي],ROW()-ROW(PaymentSchedule[[#Headers],[الرصيد الأوليّ]])-1)),"")</f>
        <v/>
      </c>
      <c r="E205" s="2" t="str">
        <f ca="1">IF(PaymentSchedule[[#This Row],[رقم الدفعة]]&lt;&gt;"",الدفعة_المجدولة,"")</f>
        <v/>
      </c>
      <c r="F20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5" s="2" t="str">
        <f ca="1">IF(PaymentSchedule[[#This Row],[رقم الدفعة]]&lt;&gt;"",PaymentSchedule[[#This Row],[إجمالي الدفعات]]-PaymentSchedule[[#This Row],[الفائدة]],"")</f>
        <v/>
      </c>
      <c r="I205" s="2" t="str">
        <f ca="1">IF(PaymentSchedule[[#This Row],[رقم الدفعة]]&lt;&gt;"",PaymentSchedule[[#This Row],[الرصيد الأوليّ]]*(InterestRate/PaymentsPerYear),"")</f>
        <v/>
      </c>
      <c r="J20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5" s="2" t="str">
        <f ca="1">IF(PaymentSchedule[[#This Row],[رقم الدفعة]]&lt;&gt;"",SUM(INDEX(PaymentSchedule[الفائدة],1,1):PaymentSchedule[[#This Row],[الفائدة]]),"")</f>
        <v/>
      </c>
    </row>
    <row r="206" spans="1:11" x14ac:dyDescent="0.2">
      <c r="A206" s="13"/>
      <c r="B206" s="1" t="str">
        <f ca="1">IF(LoanIsGood,IF(ROW()-ROW(PaymentSchedule[[#Headers],[رقم الدفعة]])&gt;عدد_الدفعات_المجدولة,"",ROW()-ROW(PaymentSchedule[[#Headers],[رقم الدفعة]])),"")</f>
        <v/>
      </c>
      <c r="C206" s="4" t="str">
        <f ca="1">IF(PaymentSchedule[[#This Row],[رقم الدفعة]]&lt;&gt;"",EOMONTH(LoanStartDate,ROW(PaymentSchedule[[#This Row],[رقم الدفعة]])-ROW(PaymentSchedule[[#Headers],[رقم الدفعة]])-2)+DAY(LoanStartDate),"")</f>
        <v/>
      </c>
      <c r="D206" s="2" t="str">
        <f ca="1">IF(PaymentSchedule[[#This Row],[رقم الدفعة]]&lt;&gt;"",IF(ROW()-ROW(PaymentSchedule[[#Headers],[الرصيد الأوليّ]])=1,مبلغ_القرض,INDEX(PaymentSchedule[الرصيد الختامي],ROW()-ROW(PaymentSchedule[[#Headers],[الرصيد الأوليّ]])-1)),"")</f>
        <v/>
      </c>
      <c r="E206" s="2" t="str">
        <f ca="1">IF(PaymentSchedule[[#This Row],[رقم الدفعة]]&lt;&gt;"",الدفعة_المجدولة,"")</f>
        <v/>
      </c>
      <c r="F20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6" s="2" t="str">
        <f ca="1">IF(PaymentSchedule[[#This Row],[رقم الدفعة]]&lt;&gt;"",PaymentSchedule[[#This Row],[إجمالي الدفعات]]-PaymentSchedule[[#This Row],[الفائدة]],"")</f>
        <v/>
      </c>
      <c r="I206" s="2" t="str">
        <f ca="1">IF(PaymentSchedule[[#This Row],[رقم الدفعة]]&lt;&gt;"",PaymentSchedule[[#This Row],[الرصيد الأوليّ]]*(InterestRate/PaymentsPerYear),"")</f>
        <v/>
      </c>
      <c r="J20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6" s="2" t="str">
        <f ca="1">IF(PaymentSchedule[[#This Row],[رقم الدفعة]]&lt;&gt;"",SUM(INDEX(PaymentSchedule[الفائدة],1,1):PaymentSchedule[[#This Row],[الفائدة]]),"")</f>
        <v/>
      </c>
    </row>
    <row r="207" spans="1:11" x14ac:dyDescent="0.2">
      <c r="A207" s="13"/>
      <c r="B207" s="1" t="str">
        <f ca="1">IF(LoanIsGood,IF(ROW()-ROW(PaymentSchedule[[#Headers],[رقم الدفعة]])&gt;عدد_الدفعات_المجدولة,"",ROW()-ROW(PaymentSchedule[[#Headers],[رقم الدفعة]])),"")</f>
        <v/>
      </c>
      <c r="C207" s="4" t="str">
        <f ca="1">IF(PaymentSchedule[[#This Row],[رقم الدفعة]]&lt;&gt;"",EOMONTH(LoanStartDate,ROW(PaymentSchedule[[#This Row],[رقم الدفعة]])-ROW(PaymentSchedule[[#Headers],[رقم الدفعة]])-2)+DAY(LoanStartDate),"")</f>
        <v/>
      </c>
      <c r="D207" s="2" t="str">
        <f ca="1">IF(PaymentSchedule[[#This Row],[رقم الدفعة]]&lt;&gt;"",IF(ROW()-ROW(PaymentSchedule[[#Headers],[الرصيد الأوليّ]])=1,مبلغ_القرض,INDEX(PaymentSchedule[الرصيد الختامي],ROW()-ROW(PaymentSchedule[[#Headers],[الرصيد الأوليّ]])-1)),"")</f>
        <v/>
      </c>
      <c r="E207" s="2" t="str">
        <f ca="1">IF(PaymentSchedule[[#This Row],[رقم الدفعة]]&lt;&gt;"",الدفعة_المجدولة,"")</f>
        <v/>
      </c>
      <c r="F20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7" s="2" t="str">
        <f ca="1">IF(PaymentSchedule[[#This Row],[رقم الدفعة]]&lt;&gt;"",PaymentSchedule[[#This Row],[إجمالي الدفعات]]-PaymentSchedule[[#This Row],[الفائدة]],"")</f>
        <v/>
      </c>
      <c r="I207" s="2" t="str">
        <f ca="1">IF(PaymentSchedule[[#This Row],[رقم الدفعة]]&lt;&gt;"",PaymentSchedule[[#This Row],[الرصيد الأوليّ]]*(InterestRate/PaymentsPerYear),"")</f>
        <v/>
      </c>
      <c r="J20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7" s="2" t="str">
        <f ca="1">IF(PaymentSchedule[[#This Row],[رقم الدفعة]]&lt;&gt;"",SUM(INDEX(PaymentSchedule[الفائدة],1,1):PaymentSchedule[[#This Row],[الفائدة]]),"")</f>
        <v/>
      </c>
    </row>
    <row r="208" spans="1:11" x14ac:dyDescent="0.2">
      <c r="A208" s="13"/>
      <c r="B208" s="1" t="str">
        <f ca="1">IF(LoanIsGood,IF(ROW()-ROW(PaymentSchedule[[#Headers],[رقم الدفعة]])&gt;عدد_الدفعات_المجدولة,"",ROW()-ROW(PaymentSchedule[[#Headers],[رقم الدفعة]])),"")</f>
        <v/>
      </c>
      <c r="C208" s="4" t="str">
        <f ca="1">IF(PaymentSchedule[[#This Row],[رقم الدفعة]]&lt;&gt;"",EOMONTH(LoanStartDate,ROW(PaymentSchedule[[#This Row],[رقم الدفعة]])-ROW(PaymentSchedule[[#Headers],[رقم الدفعة]])-2)+DAY(LoanStartDate),"")</f>
        <v/>
      </c>
      <c r="D208" s="2" t="str">
        <f ca="1">IF(PaymentSchedule[[#This Row],[رقم الدفعة]]&lt;&gt;"",IF(ROW()-ROW(PaymentSchedule[[#Headers],[الرصيد الأوليّ]])=1,مبلغ_القرض,INDEX(PaymentSchedule[الرصيد الختامي],ROW()-ROW(PaymentSchedule[[#Headers],[الرصيد الأوليّ]])-1)),"")</f>
        <v/>
      </c>
      <c r="E208" s="2" t="str">
        <f ca="1">IF(PaymentSchedule[[#This Row],[رقم الدفعة]]&lt;&gt;"",الدفعة_المجدولة,"")</f>
        <v/>
      </c>
      <c r="F20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8" s="2" t="str">
        <f ca="1">IF(PaymentSchedule[[#This Row],[رقم الدفعة]]&lt;&gt;"",PaymentSchedule[[#This Row],[إجمالي الدفعات]]-PaymentSchedule[[#This Row],[الفائدة]],"")</f>
        <v/>
      </c>
      <c r="I208" s="2" t="str">
        <f ca="1">IF(PaymentSchedule[[#This Row],[رقم الدفعة]]&lt;&gt;"",PaymentSchedule[[#This Row],[الرصيد الأوليّ]]*(InterestRate/PaymentsPerYear),"")</f>
        <v/>
      </c>
      <c r="J20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8" s="2" t="str">
        <f ca="1">IF(PaymentSchedule[[#This Row],[رقم الدفعة]]&lt;&gt;"",SUM(INDEX(PaymentSchedule[الفائدة],1,1):PaymentSchedule[[#This Row],[الفائدة]]),"")</f>
        <v/>
      </c>
    </row>
    <row r="209" spans="1:11" x14ac:dyDescent="0.2">
      <c r="A209" s="13"/>
      <c r="B209" s="1" t="str">
        <f ca="1">IF(LoanIsGood,IF(ROW()-ROW(PaymentSchedule[[#Headers],[رقم الدفعة]])&gt;عدد_الدفعات_المجدولة,"",ROW()-ROW(PaymentSchedule[[#Headers],[رقم الدفعة]])),"")</f>
        <v/>
      </c>
      <c r="C209" s="4" t="str">
        <f ca="1">IF(PaymentSchedule[[#This Row],[رقم الدفعة]]&lt;&gt;"",EOMONTH(LoanStartDate,ROW(PaymentSchedule[[#This Row],[رقم الدفعة]])-ROW(PaymentSchedule[[#Headers],[رقم الدفعة]])-2)+DAY(LoanStartDate),"")</f>
        <v/>
      </c>
      <c r="D209" s="2" t="str">
        <f ca="1">IF(PaymentSchedule[[#This Row],[رقم الدفعة]]&lt;&gt;"",IF(ROW()-ROW(PaymentSchedule[[#Headers],[الرصيد الأوليّ]])=1,مبلغ_القرض,INDEX(PaymentSchedule[الرصيد الختامي],ROW()-ROW(PaymentSchedule[[#Headers],[الرصيد الأوليّ]])-1)),"")</f>
        <v/>
      </c>
      <c r="E209" s="2" t="str">
        <f ca="1">IF(PaymentSchedule[[#This Row],[رقم الدفعة]]&lt;&gt;"",الدفعة_المجدولة,"")</f>
        <v/>
      </c>
      <c r="F20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0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09" s="2" t="str">
        <f ca="1">IF(PaymentSchedule[[#This Row],[رقم الدفعة]]&lt;&gt;"",PaymentSchedule[[#This Row],[إجمالي الدفعات]]-PaymentSchedule[[#This Row],[الفائدة]],"")</f>
        <v/>
      </c>
      <c r="I209" s="2" t="str">
        <f ca="1">IF(PaymentSchedule[[#This Row],[رقم الدفعة]]&lt;&gt;"",PaymentSchedule[[#This Row],[الرصيد الأوليّ]]*(InterestRate/PaymentsPerYear),"")</f>
        <v/>
      </c>
      <c r="J20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09" s="2" t="str">
        <f ca="1">IF(PaymentSchedule[[#This Row],[رقم الدفعة]]&lt;&gt;"",SUM(INDEX(PaymentSchedule[الفائدة],1,1):PaymentSchedule[[#This Row],[الفائدة]]),"")</f>
        <v/>
      </c>
    </row>
    <row r="210" spans="1:11" x14ac:dyDescent="0.2">
      <c r="A210" s="13"/>
      <c r="B210" s="1" t="str">
        <f ca="1">IF(LoanIsGood,IF(ROW()-ROW(PaymentSchedule[[#Headers],[رقم الدفعة]])&gt;عدد_الدفعات_المجدولة,"",ROW()-ROW(PaymentSchedule[[#Headers],[رقم الدفعة]])),"")</f>
        <v/>
      </c>
      <c r="C210" s="4" t="str">
        <f ca="1">IF(PaymentSchedule[[#This Row],[رقم الدفعة]]&lt;&gt;"",EOMONTH(LoanStartDate,ROW(PaymentSchedule[[#This Row],[رقم الدفعة]])-ROW(PaymentSchedule[[#Headers],[رقم الدفعة]])-2)+DAY(LoanStartDate),"")</f>
        <v/>
      </c>
      <c r="D210" s="2" t="str">
        <f ca="1">IF(PaymentSchedule[[#This Row],[رقم الدفعة]]&lt;&gt;"",IF(ROW()-ROW(PaymentSchedule[[#Headers],[الرصيد الأوليّ]])=1,مبلغ_القرض,INDEX(PaymentSchedule[الرصيد الختامي],ROW()-ROW(PaymentSchedule[[#Headers],[الرصيد الأوليّ]])-1)),"")</f>
        <v/>
      </c>
      <c r="E210" s="2" t="str">
        <f ca="1">IF(PaymentSchedule[[#This Row],[رقم الدفعة]]&lt;&gt;"",الدفعة_المجدولة,"")</f>
        <v/>
      </c>
      <c r="F21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0" s="2" t="str">
        <f ca="1">IF(PaymentSchedule[[#This Row],[رقم الدفعة]]&lt;&gt;"",PaymentSchedule[[#This Row],[إجمالي الدفعات]]-PaymentSchedule[[#This Row],[الفائدة]],"")</f>
        <v/>
      </c>
      <c r="I210" s="2" t="str">
        <f ca="1">IF(PaymentSchedule[[#This Row],[رقم الدفعة]]&lt;&gt;"",PaymentSchedule[[#This Row],[الرصيد الأوليّ]]*(InterestRate/PaymentsPerYear),"")</f>
        <v/>
      </c>
      <c r="J21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0" s="2" t="str">
        <f ca="1">IF(PaymentSchedule[[#This Row],[رقم الدفعة]]&lt;&gt;"",SUM(INDEX(PaymentSchedule[الفائدة],1,1):PaymentSchedule[[#This Row],[الفائدة]]),"")</f>
        <v/>
      </c>
    </row>
    <row r="211" spans="1:11" x14ac:dyDescent="0.2">
      <c r="A211" s="13"/>
      <c r="B211" s="1" t="str">
        <f ca="1">IF(LoanIsGood,IF(ROW()-ROW(PaymentSchedule[[#Headers],[رقم الدفعة]])&gt;عدد_الدفعات_المجدولة,"",ROW()-ROW(PaymentSchedule[[#Headers],[رقم الدفعة]])),"")</f>
        <v/>
      </c>
      <c r="C211" s="4" t="str">
        <f ca="1">IF(PaymentSchedule[[#This Row],[رقم الدفعة]]&lt;&gt;"",EOMONTH(LoanStartDate,ROW(PaymentSchedule[[#This Row],[رقم الدفعة]])-ROW(PaymentSchedule[[#Headers],[رقم الدفعة]])-2)+DAY(LoanStartDate),"")</f>
        <v/>
      </c>
      <c r="D211" s="2" t="str">
        <f ca="1">IF(PaymentSchedule[[#This Row],[رقم الدفعة]]&lt;&gt;"",IF(ROW()-ROW(PaymentSchedule[[#Headers],[الرصيد الأوليّ]])=1,مبلغ_القرض,INDEX(PaymentSchedule[الرصيد الختامي],ROW()-ROW(PaymentSchedule[[#Headers],[الرصيد الأوليّ]])-1)),"")</f>
        <v/>
      </c>
      <c r="E211" s="2" t="str">
        <f ca="1">IF(PaymentSchedule[[#This Row],[رقم الدفعة]]&lt;&gt;"",الدفعة_المجدولة,"")</f>
        <v/>
      </c>
      <c r="F21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1" s="2" t="str">
        <f ca="1">IF(PaymentSchedule[[#This Row],[رقم الدفعة]]&lt;&gt;"",PaymentSchedule[[#This Row],[إجمالي الدفعات]]-PaymentSchedule[[#This Row],[الفائدة]],"")</f>
        <v/>
      </c>
      <c r="I211" s="2" t="str">
        <f ca="1">IF(PaymentSchedule[[#This Row],[رقم الدفعة]]&lt;&gt;"",PaymentSchedule[[#This Row],[الرصيد الأوليّ]]*(InterestRate/PaymentsPerYear),"")</f>
        <v/>
      </c>
      <c r="J21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1" s="2" t="str">
        <f ca="1">IF(PaymentSchedule[[#This Row],[رقم الدفعة]]&lt;&gt;"",SUM(INDEX(PaymentSchedule[الفائدة],1,1):PaymentSchedule[[#This Row],[الفائدة]]),"")</f>
        <v/>
      </c>
    </row>
    <row r="212" spans="1:11" x14ac:dyDescent="0.2">
      <c r="A212" s="13"/>
      <c r="B212" s="1" t="str">
        <f ca="1">IF(LoanIsGood,IF(ROW()-ROW(PaymentSchedule[[#Headers],[رقم الدفعة]])&gt;عدد_الدفعات_المجدولة,"",ROW()-ROW(PaymentSchedule[[#Headers],[رقم الدفعة]])),"")</f>
        <v/>
      </c>
      <c r="C212" s="4" t="str">
        <f ca="1">IF(PaymentSchedule[[#This Row],[رقم الدفعة]]&lt;&gt;"",EOMONTH(LoanStartDate,ROW(PaymentSchedule[[#This Row],[رقم الدفعة]])-ROW(PaymentSchedule[[#Headers],[رقم الدفعة]])-2)+DAY(LoanStartDate),"")</f>
        <v/>
      </c>
      <c r="D212" s="2" t="str">
        <f ca="1">IF(PaymentSchedule[[#This Row],[رقم الدفعة]]&lt;&gt;"",IF(ROW()-ROW(PaymentSchedule[[#Headers],[الرصيد الأوليّ]])=1,مبلغ_القرض,INDEX(PaymentSchedule[الرصيد الختامي],ROW()-ROW(PaymentSchedule[[#Headers],[الرصيد الأوليّ]])-1)),"")</f>
        <v/>
      </c>
      <c r="E212" s="2" t="str">
        <f ca="1">IF(PaymentSchedule[[#This Row],[رقم الدفعة]]&lt;&gt;"",الدفعة_المجدولة,"")</f>
        <v/>
      </c>
      <c r="F21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2" s="2" t="str">
        <f ca="1">IF(PaymentSchedule[[#This Row],[رقم الدفعة]]&lt;&gt;"",PaymentSchedule[[#This Row],[إجمالي الدفعات]]-PaymentSchedule[[#This Row],[الفائدة]],"")</f>
        <v/>
      </c>
      <c r="I212" s="2" t="str">
        <f ca="1">IF(PaymentSchedule[[#This Row],[رقم الدفعة]]&lt;&gt;"",PaymentSchedule[[#This Row],[الرصيد الأوليّ]]*(InterestRate/PaymentsPerYear),"")</f>
        <v/>
      </c>
      <c r="J21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2" s="2" t="str">
        <f ca="1">IF(PaymentSchedule[[#This Row],[رقم الدفعة]]&lt;&gt;"",SUM(INDEX(PaymentSchedule[الفائدة],1,1):PaymentSchedule[[#This Row],[الفائدة]]),"")</f>
        <v/>
      </c>
    </row>
    <row r="213" spans="1:11" x14ac:dyDescent="0.2">
      <c r="A213" s="13"/>
      <c r="B213" s="1" t="str">
        <f ca="1">IF(LoanIsGood,IF(ROW()-ROW(PaymentSchedule[[#Headers],[رقم الدفعة]])&gt;عدد_الدفعات_المجدولة,"",ROW()-ROW(PaymentSchedule[[#Headers],[رقم الدفعة]])),"")</f>
        <v/>
      </c>
      <c r="C213" s="4" t="str">
        <f ca="1">IF(PaymentSchedule[[#This Row],[رقم الدفعة]]&lt;&gt;"",EOMONTH(LoanStartDate,ROW(PaymentSchedule[[#This Row],[رقم الدفعة]])-ROW(PaymentSchedule[[#Headers],[رقم الدفعة]])-2)+DAY(LoanStartDate),"")</f>
        <v/>
      </c>
      <c r="D213" s="2" t="str">
        <f ca="1">IF(PaymentSchedule[[#This Row],[رقم الدفعة]]&lt;&gt;"",IF(ROW()-ROW(PaymentSchedule[[#Headers],[الرصيد الأوليّ]])=1,مبلغ_القرض,INDEX(PaymentSchedule[الرصيد الختامي],ROW()-ROW(PaymentSchedule[[#Headers],[الرصيد الأوليّ]])-1)),"")</f>
        <v/>
      </c>
      <c r="E213" s="2" t="str">
        <f ca="1">IF(PaymentSchedule[[#This Row],[رقم الدفعة]]&lt;&gt;"",الدفعة_المجدولة,"")</f>
        <v/>
      </c>
      <c r="F21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3" s="2" t="str">
        <f ca="1">IF(PaymentSchedule[[#This Row],[رقم الدفعة]]&lt;&gt;"",PaymentSchedule[[#This Row],[إجمالي الدفعات]]-PaymentSchedule[[#This Row],[الفائدة]],"")</f>
        <v/>
      </c>
      <c r="I213" s="2" t="str">
        <f ca="1">IF(PaymentSchedule[[#This Row],[رقم الدفعة]]&lt;&gt;"",PaymentSchedule[[#This Row],[الرصيد الأوليّ]]*(InterestRate/PaymentsPerYear),"")</f>
        <v/>
      </c>
      <c r="J21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3" s="2" t="str">
        <f ca="1">IF(PaymentSchedule[[#This Row],[رقم الدفعة]]&lt;&gt;"",SUM(INDEX(PaymentSchedule[الفائدة],1,1):PaymentSchedule[[#This Row],[الفائدة]]),"")</f>
        <v/>
      </c>
    </row>
    <row r="214" spans="1:11" x14ac:dyDescent="0.2">
      <c r="A214" s="13"/>
      <c r="B214" s="1" t="str">
        <f ca="1">IF(LoanIsGood,IF(ROW()-ROW(PaymentSchedule[[#Headers],[رقم الدفعة]])&gt;عدد_الدفعات_المجدولة,"",ROW()-ROW(PaymentSchedule[[#Headers],[رقم الدفعة]])),"")</f>
        <v/>
      </c>
      <c r="C214" s="4" t="str">
        <f ca="1">IF(PaymentSchedule[[#This Row],[رقم الدفعة]]&lt;&gt;"",EOMONTH(LoanStartDate,ROW(PaymentSchedule[[#This Row],[رقم الدفعة]])-ROW(PaymentSchedule[[#Headers],[رقم الدفعة]])-2)+DAY(LoanStartDate),"")</f>
        <v/>
      </c>
      <c r="D214" s="2" t="str">
        <f ca="1">IF(PaymentSchedule[[#This Row],[رقم الدفعة]]&lt;&gt;"",IF(ROW()-ROW(PaymentSchedule[[#Headers],[الرصيد الأوليّ]])=1,مبلغ_القرض,INDEX(PaymentSchedule[الرصيد الختامي],ROW()-ROW(PaymentSchedule[[#Headers],[الرصيد الأوليّ]])-1)),"")</f>
        <v/>
      </c>
      <c r="E214" s="2" t="str">
        <f ca="1">IF(PaymentSchedule[[#This Row],[رقم الدفعة]]&lt;&gt;"",الدفعة_المجدولة,"")</f>
        <v/>
      </c>
      <c r="F21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4" s="2" t="str">
        <f ca="1">IF(PaymentSchedule[[#This Row],[رقم الدفعة]]&lt;&gt;"",PaymentSchedule[[#This Row],[إجمالي الدفعات]]-PaymentSchedule[[#This Row],[الفائدة]],"")</f>
        <v/>
      </c>
      <c r="I214" s="2" t="str">
        <f ca="1">IF(PaymentSchedule[[#This Row],[رقم الدفعة]]&lt;&gt;"",PaymentSchedule[[#This Row],[الرصيد الأوليّ]]*(InterestRate/PaymentsPerYear),"")</f>
        <v/>
      </c>
      <c r="J21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4" s="2" t="str">
        <f ca="1">IF(PaymentSchedule[[#This Row],[رقم الدفعة]]&lt;&gt;"",SUM(INDEX(PaymentSchedule[الفائدة],1,1):PaymentSchedule[[#This Row],[الفائدة]]),"")</f>
        <v/>
      </c>
    </row>
    <row r="215" spans="1:11" x14ac:dyDescent="0.2">
      <c r="A215" s="13"/>
      <c r="B215" s="1" t="str">
        <f ca="1">IF(LoanIsGood,IF(ROW()-ROW(PaymentSchedule[[#Headers],[رقم الدفعة]])&gt;عدد_الدفعات_المجدولة,"",ROW()-ROW(PaymentSchedule[[#Headers],[رقم الدفعة]])),"")</f>
        <v/>
      </c>
      <c r="C215" s="4" t="str">
        <f ca="1">IF(PaymentSchedule[[#This Row],[رقم الدفعة]]&lt;&gt;"",EOMONTH(LoanStartDate,ROW(PaymentSchedule[[#This Row],[رقم الدفعة]])-ROW(PaymentSchedule[[#Headers],[رقم الدفعة]])-2)+DAY(LoanStartDate),"")</f>
        <v/>
      </c>
      <c r="D215" s="2" t="str">
        <f ca="1">IF(PaymentSchedule[[#This Row],[رقم الدفعة]]&lt;&gt;"",IF(ROW()-ROW(PaymentSchedule[[#Headers],[الرصيد الأوليّ]])=1,مبلغ_القرض,INDEX(PaymentSchedule[الرصيد الختامي],ROW()-ROW(PaymentSchedule[[#Headers],[الرصيد الأوليّ]])-1)),"")</f>
        <v/>
      </c>
      <c r="E215" s="2" t="str">
        <f ca="1">IF(PaymentSchedule[[#This Row],[رقم الدفعة]]&lt;&gt;"",الدفعة_المجدولة,"")</f>
        <v/>
      </c>
      <c r="F21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5" s="2" t="str">
        <f ca="1">IF(PaymentSchedule[[#This Row],[رقم الدفعة]]&lt;&gt;"",PaymentSchedule[[#This Row],[إجمالي الدفعات]]-PaymentSchedule[[#This Row],[الفائدة]],"")</f>
        <v/>
      </c>
      <c r="I215" s="2" t="str">
        <f ca="1">IF(PaymentSchedule[[#This Row],[رقم الدفعة]]&lt;&gt;"",PaymentSchedule[[#This Row],[الرصيد الأوليّ]]*(InterestRate/PaymentsPerYear),"")</f>
        <v/>
      </c>
      <c r="J21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5" s="2" t="str">
        <f ca="1">IF(PaymentSchedule[[#This Row],[رقم الدفعة]]&lt;&gt;"",SUM(INDEX(PaymentSchedule[الفائدة],1,1):PaymentSchedule[[#This Row],[الفائدة]]),"")</f>
        <v/>
      </c>
    </row>
    <row r="216" spans="1:11" x14ac:dyDescent="0.2">
      <c r="A216" s="13"/>
      <c r="B216" s="1" t="str">
        <f ca="1">IF(LoanIsGood,IF(ROW()-ROW(PaymentSchedule[[#Headers],[رقم الدفعة]])&gt;عدد_الدفعات_المجدولة,"",ROW()-ROW(PaymentSchedule[[#Headers],[رقم الدفعة]])),"")</f>
        <v/>
      </c>
      <c r="C216" s="4" t="str">
        <f ca="1">IF(PaymentSchedule[[#This Row],[رقم الدفعة]]&lt;&gt;"",EOMONTH(LoanStartDate,ROW(PaymentSchedule[[#This Row],[رقم الدفعة]])-ROW(PaymentSchedule[[#Headers],[رقم الدفعة]])-2)+DAY(LoanStartDate),"")</f>
        <v/>
      </c>
      <c r="D216" s="2" t="str">
        <f ca="1">IF(PaymentSchedule[[#This Row],[رقم الدفعة]]&lt;&gt;"",IF(ROW()-ROW(PaymentSchedule[[#Headers],[الرصيد الأوليّ]])=1,مبلغ_القرض,INDEX(PaymentSchedule[الرصيد الختامي],ROW()-ROW(PaymentSchedule[[#Headers],[الرصيد الأوليّ]])-1)),"")</f>
        <v/>
      </c>
      <c r="E216" s="2" t="str">
        <f ca="1">IF(PaymentSchedule[[#This Row],[رقم الدفعة]]&lt;&gt;"",الدفعة_المجدولة,"")</f>
        <v/>
      </c>
      <c r="F21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6" s="2" t="str">
        <f ca="1">IF(PaymentSchedule[[#This Row],[رقم الدفعة]]&lt;&gt;"",PaymentSchedule[[#This Row],[إجمالي الدفعات]]-PaymentSchedule[[#This Row],[الفائدة]],"")</f>
        <v/>
      </c>
      <c r="I216" s="2" t="str">
        <f ca="1">IF(PaymentSchedule[[#This Row],[رقم الدفعة]]&lt;&gt;"",PaymentSchedule[[#This Row],[الرصيد الأوليّ]]*(InterestRate/PaymentsPerYear),"")</f>
        <v/>
      </c>
      <c r="J21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6" s="2" t="str">
        <f ca="1">IF(PaymentSchedule[[#This Row],[رقم الدفعة]]&lt;&gt;"",SUM(INDEX(PaymentSchedule[الفائدة],1,1):PaymentSchedule[[#This Row],[الفائدة]]),"")</f>
        <v/>
      </c>
    </row>
    <row r="217" spans="1:11" x14ac:dyDescent="0.2">
      <c r="A217" s="13"/>
      <c r="B217" s="1" t="str">
        <f ca="1">IF(LoanIsGood,IF(ROW()-ROW(PaymentSchedule[[#Headers],[رقم الدفعة]])&gt;عدد_الدفعات_المجدولة,"",ROW()-ROW(PaymentSchedule[[#Headers],[رقم الدفعة]])),"")</f>
        <v/>
      </c>
      <c r="C217" s="4" t="str">
        <f ca="1">IF(PaymentSchedule[[#This Row],[رقم الدفعة]]&lt;&gt;"",EOMONTH(LoanStartDate,ROW(PaymentSchedule[[#This Row],[رقم الدفعة]])-ROW(PaymentSchedule[[#Headers],[رقم الدفعة]])-2)+DAY(LoanStartDate),"")</f>
        <v/>
      </c>
      <c r="D217" s="2" t="str">
        <f ca="1">IF(PaymentSchedule[[#This Row],[رقم الدفعة]]&lt;&gt;"",IF(ROW()-ROW(PaymentSchedule[[#Headers],[الرصيد الأوليّ]])=1,مبلغ_القرض,INDEX(PaymentSchedule[الرصيد الختامي],ROW()-ROW(PaymentSchedule[[#Headers],[الرصيد الأوليّ]])-1)),"")</f>
        <v/>
      </c>
      <c r="E217" s="2" t="str">
        <f ca="1">IF(PaymentSchedule[[#This Row],[رقم الدفعة]]&lt;&gt;"",الدفعة_المجدولة,"")</f>
        <v/>
      </c>
      <c r="F21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7" s="2" t="str">
        <f ca="1">IF(PaymentSchedule[[#This Row],[رقم الدفعة]]&lt;&gt;"",PaymentSchedule[[#This Row],[إجمالي الدفعات]]-PaymentSchedule[[#This Row],[الفائدة]],"")</f>
        <v/>
      </c>
      <c r="I217" s="2" t="str">
        <f ca="1">IF(PaymentSchedule[[#This Row],[رقم الدفعة]]&lt;&gt;"",PaymentSchedule[[#This Row],[الرصيد الأوليّ]]*(InterestRate/PaymentsPerYear),"")</f>
        <v/>
      </c>
      <c r="J21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7" s="2" t="str">
        <f ca="1">IF(PaymentSchedule[[#This Row],[رقم الدفعة]]&lt;&gt;"",SUM(INDEX(PaymentSchedule[الفائدة],1,1):PaymentSchedule[[#This Row],[الفائدة]]),"")</f>
        <v/>
      </c>
    </row>
    <row r="218" spans="1:11" x14ac:dyDescent="0.2">
      <c r="A218" s="13"/>
      <c r="B218" s="1" t="str">
        <f ca="1">IF(LoanIsGood,IF(ROW()-ROW(PaymentSchedule[[#Headers],[رقم الدفعة]])&gt;عدد_الدفعات_المجدولة,"",ROW()-ROW(PaymentSchedule[[#Headers],[رقم الدفعة]])),"")</f>
        <v/>
      </c>
      <c r="C218" s="4" t="str">
        <f ca="1">IF(PaymentSchedule[[#This Row],[رقم الدفعة]]&lt;&gt;"",EOMONTH(LoanStartDate,ROW(PaymentSchedule[[#This Row],[رقم الدفعة]])-ROW(PaymentSchedule[[#Headers],[رقم الدفعة]])-2)+DAY(LoanStartDate),"")</f>
        <v/>
      </c>
      <c r="D218" s="2" t="str">
        <f ca="1">IF(PaymentSchedule[[#This Row],[رقم الدفعة]]&lt;&gt;"",IF(ROW()-ROW(PaymentSchedule[[#Headers],[الرصيد الأوليّ]])=1,مبلغ_القرض,INDEX(PaymentSchedule[الرصيد الختامي],ROW()-ROW(PaymentSchedule[[#Headers],[الرصيد الأوليّ]])-1)),"")</f>
        <v/>
      </c>
      <c r="E218" s="2" t="str">
        <f ca="1">IF(PaymentSchedule[[#This Row],[رقم الدفعة]]&lt;&gt;"",الدفعة_المجدولة,"")</f>
        <v/>
      </c>
      <c r="F21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8" s="2" t="str">
        <f ca="1">IF(PaymentSchedule[[#This Row],[رقم الدفعة]]&lt;&gt;"",PaymentSchedule[[#This Row],[إجمالي الدفعات]]-PaymentSchedule[[#This Row],[الفائدة]],"")</f>
        <v/>
      </c>
      <c r="I218" s="2" t="str">
        <f ca="1">IF(PaymentSchedule[[#This Row],[رقم الدفعة]]&lt;&gt;"",PaymentSchedule[[#This Row],[الرصيد الأوليّ]]*(InterestRate/PaymentsPerYear),"")</f>
        <v/>
      </c>
      <c r="J21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8" s="2" t="str">
        <f ca="1">IF(PaymentSchedule[[#This Row],[رقم الدفعة]]&lt;&gt;"",SUM(INDEX(PaymentSchedule[الفائدة],1,1):PaymentSchedule[[#This Row],[الفائدة]]),"")</f>
        <v/>
      </c>
    </row>
    <row r="219" spans="1:11" x14ac:dyDescent="0.2">
      <c r="A219" s="13"/>
      <c r="B219" s="1" t="str">
        <f ca="1">IF(LoanIsGood,IF(ROW()-ROW(PaymentSchedule[[#Headers],[رقم الدفعة]])&gt;عدد_الدفعات_المجدولة,"",ROW()-ROW(PaymentSchedule[[#Headers],[رقم الدفعة]])),"")</f>
        <v/>
      </c>
      <c r="C219" s="4" t="str">
        <f ca="1">IF(PaymentSchedule[[#This Row],[رقم الدفعة]]&lt;&gt;"",EOMONTH(LoanStartDate,ROW(PaymentSchedule[[#This Row],[رقم الدفعة]])-ROW(PaymentSchedule[[#Headers],[رقم الدفعة]])-2)+DAY(LoanStartDate),"")</f>
        <v/>
      </c>
      <c r="D219" s="2" t="str">
        <f ca="1">IF(PaymentSchedule[[#This Row],[رقم الدفعة]]&lt;&gt;"",IF(ROW()-ROW(PaymentSchedule[[#Headers],[الرصيد الأوليّ]])=1,مبلغ_القرض,INDEX(PaymentSchedule[الرصيد الختامي],ROW()-ROW(PaymentSchedule[[#Headers],[الرصيد الأوليّ]])-1)),"")</f>
        <v/>
      </c>
      <c r="E219" s="2" t="str">
        <f ca="1">IF(PaymentSchedule[[#This Row],[رقم الدفعة]]&lt;&gt;"",الدفعة_المجدولة,"")</f>
        <v/>
      </c>
      <c r="F21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1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19" s="2" t="str">
        <f ca="1">IF(PaymentSchedule[[#This Row],[رقم الدفعة]]&lt;&gt;"",PaymentSchedule[[#This Row],[إجمالي الدفعات]]-PaymentSchedule[[#This Row],[الفائدة]],"")</f>
        <v/>
      </c>
      <c r="I219" s="2" t="str">
        <f ca="1">IF(PaymentSchedule[[#This Row],[رقم الدفعة]]&lt;&gt;"",PaymentSchedule[[#This Row],[الرصيد الأوليّ]]*(InterestRate/PaymentsPerYear),"")</f>
        <v/>
      </c>
      <c r="J21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19" s="2" t="str">
        <f ca="1">IF(PaymentSchedule[[#This Row],[رقم الدفعة]]&lt;&gt;"",SUM(INDEX(PaymentSchedule[الفائدة],1,1):PaymentSchedule[[#This Row],[الفائدة]]),"")</f>
        <v/>
      </c>
    </row>
    <row r="220" spans="1:11" x14ac:dyDescent="0.2">
      <c r="A220" s="13"/>
      <c r="B220" s="1" t="str">
        <f ca="1">IF(LoanIsGood,IF(ROW()-ROW(PaymentSchedule[[#Headers],[رقم الدفعة]])&gt;عدد_الدفعات_المجدولة,"",ROW()-ROW(PaymentSchedule[[#Headers],[رقم الدفعة]])),"")</f>
        <v/>
      </c>
      <c r="C220" s="4" t="str">
        <f ca="1">IF(PaymentSchedule[[#This Row],[رقم الدفعة]]&lt;&gt;"",EOMONTH(LoanStartDate,ROW(PaymentSchedule[[#This Row],[رقم الدفعة]])-ROW(PaymentSchedule[[#Headers],[رقم الدفعة]])-2)+DAY(LoanStartDate),"")</f>
        <v/>
      </c>
      <c r="D220" s="2" t="str">
        <f ca="1">IF(PaymentSchedule[[#This Row],[رقم الدفعة]]&lt;&gt;"",IF(ROW()-ROW(PaymentSchedule[[#Headers],[الرصيد الأوليّ]])=1,مبلغ_القرض,INDEX(PaymentSchedule[الرصيد الختامي],ROW()-ROW(PaymentSchedule[[#Headers],[الرصيد الأوليّ]])-1)),"")</f>
        <v/>
      </c>
      <c r="E220" s="2" t="str">
        <f ca="1">IF(PaymentSchedule[[#This Row],[رقم الدفعة]]&lt;&gt;"",الدفعة_المجدولة,"")</f>
        <v/>
      </c>
      <c r="F22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0" s="2" t="str">
        <f ca="1">IF(PaymentSchedule[[#This Row],[رقم الدفعة]]&lt;&gt;"",PaymentSchedule[[#This Row],[إجمالي الدفعات]]-PaymentSchedule[[#This Row],[الفائدة]],"")</f>
        <v/>
      </c>
      <c r="I220" s="2" t="str">
        <f ca="1">IF(PaymentSchedule[[#This Row],[رقم الدفعة]]&lt;&gt;"",PaymentSchedule[[#This Row],[الرصيد الأوليّ]]*(InterestRate/PaymentsPerYear),"")</f>
        <v/>
      </c>
      <c r="J22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0" s="2" t="str">
        <f ca="1">IF(PaymentSchedule[[#This Row],[رقم الدفعة]]&lt;&gt;"",SUM(INDEX(PaymentSchedule[الفائدة],1,1):PaymentSchedule[[#This Row],[الفائدة]]),"")</f>
        <v/>
      </c>
    </row>
    <row r="221" spans="1:11" x14ac:dyDescent="0.2">
      <c r="A221" s="13"/>
      <c r="B221" s="1" t="str">
        <f ca="1">IF(LoanIsGood,IF(ROW()-ROW(PaymentSchedule[[#Headers],[رقم الدفعة]])&gt;عدد_الدفعات_المجدولة,"",ROW()-ROW(PaymentSchedule[[#Headers],[رقم الدفعة]])),"")</f>
        <v/>
      </c>
      <c r="C221" s="4" t="str">
        <f ca="1">IF(PaymentSchedule[[#This Row],[رقم الدفعة]]&lt;&gt;"",EOMONTH(LoanStartDate,ROW(PaymentSchedule[[#This Row],[رقم الدفعة]])-ROW(PaymentSchedule[[#Headers],[رقم الدفعة]])-2)+DAY(LoanStartDate),"")</f>
        <v/>
      </c>
      <c r="D221" s="2" t="str">
        <f ca="1">IF(PaymentSchedule[[#This Row],[رقم الدفعة]]&lt;&gt;"",IF(ROW()-ROW(PaymentSchedule[[#Headers],[الرصيد الأوليّ]])=1,مبلغ_القرض,INDEX(PaymentSchedule[الرصيد الختامي],ROW()-ROW(PaymentSchedule[[#Headers],[الرصيد الأوليّ]])-1)),"")</f>
        <v/>
      </c>
      <c r="E221" s="2" t="str">
        <f ca="1">IF(PaymentSchedule[[#This Row],[رقم الدفعة]]&lt;&gt;"",الدفعة_المجدولة,"")</f>
        <v/>
      </c>
      <c r="F22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1" s="2" t="str">
        <f ca="1">IF(PaymentSchedule[[#This Row],[رقم الدفعة]]&lt;&gt;"",PaymentSchedule[[#This Row],[إجمالي الدفعات]]-PaymentSchedule[[#This Row],[الفائدة]],"")</f>
        <v/>
      </c>
      <c r="I221" s="2" t="str">
        <f ca="1">IF(PaymentSchedule[[#This Row],[رقم الدفعة]]&lt;&gt;"",PaymentSchedule[[#This Row],[الرصيد الأوليّ]]*(InterestRate/PaymentsPerYear),"")</f>
        <v/>
      </c>
      <c r="J22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1" s="2" t="str">
        <f ca="1">IF(PaymentSchedule[[#This Row],[رقم الدفعة]]&lt;&gt;"",SUM(INDEX(PaymentSchedule[الفائدة],1,1):PaymentSchedule[[#This Row],[الفائدة]]),"")</f>
        <v/>
      </c>
    </row>
    <row r="222" spans="1:11" x14ac:dyDescent="0.2">
      <c r="A222" s="13"/>
      <c r="B222" s="1" t="str">
        <f ca="1">IF(LoanIsGood,IF(ROW()-ROW(PaymentSchedule[[#Headers],[رقم الدفعة]])&gt;عدد_الدفعات_المجدولة,"",ROW()-ROW(PaymentSchedule[[#Headers],[رقم الدفعة]])),"")</f>
        <v/>
      </c>
      <c r="C222" s="4" t="str">
        <f ca="1">IF(PaymentSchedule[[#This Row],[رقم الدفعة]]&lt;&gt;"",EOMONTH(LoanStartDate,ROW(PaymentSchedule[[#This Row],[رقم الدفعة]])-ROW(PaymentSchedule[[#Headers],[رقم الدفعة]])-2)+DAY(LoanStartDate),"")</f>
        <v/>
      </c>
      <c r="D222" s="2" t="str">
        <f ca="1">IF(PaymentSchedule[[#This Row],[رقم الدفعة]]&lt;&gt;"",IF(ROW()-ROW(PaymentSchedule[[#Headers],[الرصيد الأوليّ]])=1,مبلغ_القرض,INDEX(PaymentSchedule[الرصيد الختامي],ROW()-ROW(PaymentSchedule[[#Headers],[الرصيد الأوليّ]])-1)),"")</f>
        <v/>
      </c>
      <c r="E222" s="2" t="str">
        <f ca="1">IF(PaymentSchedule[[#This Row],[رقم الدفعة]]&lt;&gt;"",الدفعة_المجدولة,"")</f>
        <v/>
      </c>
      <c r="F22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2" s="2" t="str">
        <f ca="1">IF(PaymentSchedule[[#This Row],[رقم الدفعة]]&lt;&gt;"",PaymentSchedule[[#This Row],[إجمالي الدفعات]]-PaymentSchedule[[#This Row],[الفائدة]],"")</f>
        <v/>
      </c>
      <c r="I222" s="2" t="str">
        <f ca="1">IF(PaymentSchedule[[#This Row],[رقم الدفعة]]&lt;&gt;"",PaymentSchedule[[#This Row],[الرصيد الأوليّ]]*(InterestRate/PaymentsPerYear),"")</f>
        <v/>
      </c>
      <c r="J22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2" s="2" t="str">
        <f ca="1">IF(PaymentSchedule[[#This Row],[رقم الدفعة]]&lt;&gt;"",SUM(INDEX(PaymentSchedule[الفائدة],1,1):PaymentSchedule[[#This Row],[الفائدة]]),"")</f>
        <v/>
      </c>
    </row>
    <row r="223" spans="1:11" x14ac:dyDescent="0.2">
      <c r="A223" s="13"/>
      <c r="B223" s="1" t="str">
        <f ca="1">IF(LoanIsGood,IF(ROW()-ROW(PaymentSchedule[[#Headers],[رقم الدفعة]])&gt;عدد_الدفعات_المجدولة,"",ROW()-ROW(PaymentSchedule[[#Headers],[رقم الدفعة]])),"")</f>
        <v/>
      </c>
      <c r="C223" s="4" t="str">
        <f ca="1">IF(PaymentSchedule[[#This Row],[رقم الدفعة]]&lt;&gt;"",EOMONTH(LoanStartDate,ROW(PaymentSchedule[[#This Row],[رقم الدفعة]])-ROW(PaymentSchedule[[#Headers],[رقم الدفعة]])-2)+DAY(LoanStartDate),"")</f>
        <v/>
      </c>
      <c r="D223" s="2" t="str">
        <f ca="1">IF(PaymentSchedule[[#This Row],[رقم الدفعة]]&lt;&gt;"",IF(ROW()-ROW(PaymentSchedule[[#Headers],[الرصيد الأوليّ]])=1,مبلغ_القرض,INDEX(PaymentSchedule[الرصيد الختامي],ROW()-ROW(PaymentSchedule[[#Headers],[الرصيد الأوليّ]])-1)),"")</f>
        <v/>
      </c>
      <c r="E223" s="2" t="str">
        <f ca="1">IF(PaymentSchedule[[#This Row],[رقم الدفعة]]&lt;&gt;"",الدفعة_المجدولة,"")</f>
        <v/>
      </c>
      <c r="F22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3" s="2" t="str">
        <f ca="1">IF(PaymentSchedule[[#This Row],[رقم الدفعة]]&lt;&gt;"",PaymentSchedule[[#This Row],[إجمالي الدفعات]]-PaymentSchedule[[#This Row],[الفائدة]],"")</f>
        <v/>
      </c>
      <c r="I223" s="2" t="str">
        <f ca="1">IF(PaymentSchedule[[#This Row],[رقم الدفعة]]&lt;&gt;"",PaymentSchedule[[#This Row],[الرصيد الأوليّ]]*(InterestRate/PaymentsPerYear),"")</f>
        <v/>
      </c>
      <c r="J22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3" s="2" t="str">
        <f ca="1">IF(PaymentSchedule[[#This Row],[رقم الدفعة]]&lt;&gt;"",SUM(INDEX(PaymentSchedule[الفائدة],1,1):PaymentSchedule[[#This Row],[الفائدة]]),"")</f>
        <v/>
      </c>
    </row>
    <row r="224" spans="1:11" x14ac:dyDescent="0.2">
      <c r="A224" s="13"/>
      <c r="B224" s="1" t="str">
        <f ca="1">IF(LoanIsGood,IF(ROW()-ROW(PaymentSchedule[[#Headers],[رقم الدفعة]])&gt;عدد_الدفعات_المجدولة,"",ROW()-ROW(PaymentSchedule[[#Headers],[رقم الدفعة]])),"")</f>
        <v/>
      </c>
      <c r="C224" s="4" t="str">
        <f ca="1">IF(PaymentSchedule[[#This Row],[رقم الدفعة]]&lt;&gt;"",EOMONTH(LoanStartDate,ROW(PaymentSchedule[[#This Row],[رقم الدفعة]])-ROW(PaymentSchedule[[#Headers],[رقم الدفعة]])-2)+DAY(LoanStartDate),"")</f>
        <v/>
      </c>
      <c r="D224" s="2" t="str">
        <f ca="1">IF(PaymentSchedule[[#This Row],[رقم الدفعة]]&lt;&gt;"",IF(ROW()-ROW(PaymentSchedule[[#Headers],[الرصيد الأوليّ]])=1,مبلغ_القرض,INDEX(PaymentSchedule[الرصيد الختامي],ROW()-ROW(PaymentSchedule[[#Headers],[الرصيد الأوليّ]])-1)),"")</f>
        <v/>
      </c>
      <c r="E224" s="2" t="str">
        <f ca="1">IF(PaymentSchedule[[#This Row],[رقم الدفعة]]&lt;&gt;"",الدفعة_المجدولة,"")</f>
        <v/>
      </c>
      <c r="F22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4" s="2" t="str">
        <f ca="1">IF(PaymentSchedule[[#This Row],[رقم الدفعة]]&lt;&gt;"",PaymentSchedule[[#This Row],[إجمالي الدفعات]]-PaymentSchedule[[#This Row],[الفائدة]],"")</f>
        <v/>
      </c>
      <c r="I224" s="2" t="str">
        <f ca="1">IF(PaymentSchedule[[#This Row],[رقم الدفعة]]&lt;&gt;"",PaymentSchedule[[#This Row],[الرصيد الأوليّ]]*(InterestRate/PaymentsPerYear),"")</f>
        <v/>
      </c>
      <c r="J22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4" s="2" t="str">
        <f ca="1">IF(PaymentSchedule[[#This Row],[رقم الدفعة]]&lt;&gt;"",SUM(INDEX(PaymentSchedule[الفائدة],1,1):PaymentSchedule[[#This Row],[الفائدة]]),"")</f>
        <v/>
      </c>
    </row>
    <row r="225" spans="1:11" x14ac:dyDescent="0.2">
      <c r="A225" s="13"/>
      <c r="B225" s="1" t="str">
        <f ca="1">IF(LoanIsGood,IF(ROW()-ROW(PaymentSchedule[[#Headers],[رقم الدفعة]])&gt;عدد_الدفعات_المجدولة,"",ROW()-ROW(PaymentSchedule[[#Headers],[رقم الدفعة]])),"")</f>
        <v/>
      </c>
      <c r="C225" s="4" t="str">
        <f ca="1">IF(PaymentSchedule[[#This Row],[رقم الدفعة]]&lt;&gt;"",EOMONTH(LoanStartDate,ROW(PaymentSchedule[[#This Row],[رقم الدفعة]])-ROW(PaymentSchedule[[#Headers],[رقم الدفعة]])-2)+DAY(LoanStartDate),"")</f>
        <v/>
      </c>
      <c r="D225" s="2" t="str">
        <f ca="1">IF(PaymentSchedule[[#This Row],[رقم الدفعة]]&lt;&gt;"",IF(ROW()-ROW(PaymentSchedule[[#Headers],[الرصيد الأوليّ]])=1,مبلغ_القرض,INDEX(PaymentSchedule[الرصيد الختامي],ROW()-ROW(PaymentSchedule[[#Headers],[الرصيد الأوليّ]])-1)),"")</f>
        <v/>
      </c>
      <c r="E225" s="2" t="str">
        <f ca="1">IF(PaymentSchedule[[#This Row],[رقم الدفعة]]&lt;&gt;"",الدفعة_المجدولة,"")</f>
        <v/>
      </c>
      <c r="F22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5" s="2" t="str">
        <f ca="1">IF(PaymentSchedule[[#This Row],[رقم الدفعة]]&lt;&gt;"",PaymentSchedule[[#This Row],[إجمالي الدفعات]]-PaymentSchedule[[#This Row],[الفائدة]],"")</f>
        <v/>
      </c>
      <c r="I225" s="2" t="str">
        <f ca="1">IF(PaymentSchedule[[#This Row],[رقم الدفعة]]&lt;&gt;"",PaymentSchedule[[#This Row],[الرصيد الأوليّ]]*(InterestRate/PaymentsPerYear),"")</f>
        <v/>
      </c>
      <c r="J22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5" s="2" t="str">
        <f ca="1">IF(PaymentSchedule[[#This Row],[رقم الدفعة]]&lt;&gt;"",SUM(INDEX(PaymentSchedule[الفائدة],1,1):PaymentSchedule[[#This Row],[الفائدة]]),"")</f>
        <v/>
      </c>
    </row>
    <row r="226" spans="1:11" x14ac:dyDescent="0.2">
      <c r="A226" s="13"/>
      <c r="B226" s="1" t="str">
        <f ca="1">IF(LoanIsGood,IF(ROW()-ROW(PaymentSchedule[[#Headers],[رقم الدفعة]])&gt;عدد_الدفعات_المجدولة,"",ROW()-ROW(PaymentSchedule[[#Headers],[رقم الدفعة]])),"")</f>
        <v/>
      </c>
      <c r="C226" s="4" t="str">
        <f ca="1">IF(PaymentSchedule[[#This Row],[رقم الدفعة]]&lt;&gt;"",EOMONTH(LoanStartDate,ROW(PaymentSchedule[[#This Row],[رقم الدفعة]])-ROW(PaymentSchedule[[#Headers],[رقم الدفعة]])-2)+DAY(LoanStartDate),"")</f>
        <v/>
      </c>
      <c r="D226" s="2" t="str">
        <f ca="1">IF(PaymentSchedule[[#This Row],[رقم الدفعة]]&lt;&gt;"",IF(ROW()-ROW(PaymentSchedule[[#Headers],[الرصيد الأوليّ]])=1,مبلغ_القرض,INDEX(PaymentSchedule[الرصيد الختامي],ROW()-ROW(PaymentSchedule[[#Headers],[الرصيد الأوليّ]])-1)),"")</f>
        <v/>
      </c>
      <c r="E226" s="2" t="str">
        <f ca="1">IF(PaymentSchedule[[#This Row],[رقم الدفعة]]&lt;&gt;"",الدفعة_المجدولة,"")</f>
        <v/>
      </c>
      <c r="F22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6" s="2" t="str">
        <f ca="1">IF(PaymentSchedule[[#This Row],[رقم الدفعة]]&lt;&gt;"",PaymentSchedule[[#This Row],[إجمالي الدفعات]]-PaymentSchedule[[#This Row],[الفائدة]],"")</f>
        <v/>
      </c>
      <c r="I226" s="2" t="str">
        <f ca="1">IF(PaymentSchedule[[#This Row],[رقم الدفعة]]&lt;&gt;"",PaymentSchedule[[#This Row],[الرصيد الأوليّ]]*(InterestRate/PaymentsPerYear),"")</f>
        <v/>
      </c>
      <c r="J22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6" s="2" t="str">
        <f ca="1">IF(PaymentSchedule[[#This Row],[رقم الدفعة]]&lt;&gt;"",SUM(INDEX(PaymentSchedule[الفائدة],1,1):PaymentSchedule[[#This Row],[الفائدة]]),"")</f>
        <v/>
      </c>
    </row>
    <row r="227" spans="1:11" x14ac:dyDescent="0.2">
      <c r="A227" s="13"/>
      <c r="B227" s="1" t="str">
        <f ca="1">IF(LoanIsGood,IF(ROW()-ROW(PaymentSchedule[[#Headers],[رقم الدفعة]])&gt;عدد_الدفعات_المجدولة,"",ROW()-ROW(PaymentSchedule[[#Headers],[رقم الدفعة]])),"")</f>
        <v/>
      </c>
      <c r="C227" s="4" t="str">
        <f ca="1">IF(PaymentSchedule[[#This Row],[رقم الدفعة]]&lt;&gt;"",EOMONTH(LoanStartDate,ROW(PaymentSchedule[[#This Row],[رقم الدفعة]])-ROW(PaymentSchedule[[#Headers],[رقم الدفعة]])-2)+DAY(LoanStartDate),"")</f>
        <v/>
      </c>
      <c r="D227" s="2" t="str">
        <f ca="1">IF(PaymentSchedule[[#This Row],[رقم الدفعة]]&lt;&gt;"",IF(ROW()-ROW(PaymentSchedule[[#Headers],[الرصيد الأوليّ]])=1,مبلغ_القرض,INDEX(PaymentSchedule[الرصيد الختامي],ROW()-ROW(PaymentSchedule[[#Headers],[الرصيد الأوليّ]])-1)),"")</f>
        <v/>
      </c>
      <c r="E227" s="2" t="str">
        <f ca="1">IF(PaymentSchedule[[#This Row],[رقم الدفعة]]&lt;&gt;"",الدفعة_المجدولة,"")</f>
        <v/>
      </c>
      <c r="F22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7" s="2" t="str">
        <f ca="1">IF(PaymentSchedule[[#This Row],[رقم الدفعة]]&lt;&gt;"",PaymentSchedule[[#This Row],[إجمالي الدفعات]]-PaymentSchedule[[#This Row],[الفائدة]],"")</f>
        <v/>
      </c>
      <c r="I227" s="2" t="str">
        <f ca="1">IF(PaymentSchedule[[#This Row],[رقم الدفعة]]&lt;&gt;"",PaymentSchedule[[#This Row],[الرصيد الأوليّ]]*(InterestRate/PaymentsPerYear),"")</f>
        <v/>
      </c>
      <c r="J22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7" s="2" t="str">
        <f ca="1">IF(PaymentSchedule[[#This Row],[رقم الدفعة]]&lt;&gt;"",SUM(INDEX(PaymentSchedule[الفائدة],1,1):PaymentSchedule[[#This Row],[الفائدة]]),"")</f>
        <v/>
      </c>
    </row>
    <row r="228" spans="1:11" x14ac:dyDescent="0.2">
      <c r="A228" s="13"/>
      <c r="B228" s="1" t="str">
        <f ca="1">IF(LoanIsGood,IF(ROW()-ROW(PaymentSchedule[[#Headers],[رقم الدفعة]])&gt;عدد_الدفعات_المجدولة,"",ROW()-ROW(PaymentSchedule[[#Headers],[رقم الدفعة]])),"")</f>
        <v/>
      </c>
      <c r="C228" s="4" t="str">
        <f ca="1">IF(PaymentSchedule[[#This Row],[رقم الدفعة]]&lt;&gt;"",EOMONTH(LoanStartDate,ROW(PaymentSchedule[[#This Row],[رقم الدفعة]])-ROW(PaymentSchedule[[#Headers],[رقم الدفعة]])-2)+DAY(LoanStartDate),"")</f>
        <v/>
      </c>
      <c r="D228" s="2" t="str">
        <f ca="1">IF(PaymentSchedule[[#This Row],[رقم الدفعة]]&lt;&gt;"",IF(ROW()-ROW(PaymentSchedule[[#Headers],[الرصيد الأوليّ]])=1,مبلغ_القرض,INDEX(PaymentSchedule[الرصيد الختامي],ROW()-ROW(PaymentSchedule[[#Headers],[الرصيد الأوليّ]])-1)),"")</f>
        <v/>
      </c>
      <c r="E228" s="2" t="str">
        <f ca="1">IF(PaymentSchedule[[#This Row],[رقم الدفعة]]&lt;&gt;"",الدفعة_المجدولة,"")</f>
        <v/>
      </c>
      <c r="F22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8" s="2" t="str">
        <f ca="1">IF(PaymentSchedule[[#This Row],[رقم الدفعة]]&lt;&gt;"",PaymentSchedule[[#This Row],[إجمالي الدفعات]]-PaymentSchedule[[#This Row],[الفائدة]],"")</f>
        <v/>
      </c>
      <c r="I228" s="2" t="str">
        <f ca="1">IF(PaymentSchedule[[#This Row],[رقم الدفعة]]&lt;&gt;"",PaymentSchedule[[#This Row],[الرصيد الأوليّ]]*(InterestRate/PaymentsPerYear),"")</f>
        <v/>
      </c>
      <c r="J22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8" s="2" t="str">
        <f ca="1">IF(PaymentSchedule[[#This Row],[رقم الدفعة]]&lt;&gt;"",SUM(INDEX(PaymentSchedule[الفائدة],1,1):PaymentSchedule[[#This Row],[الفائدة]]),"")</f>
        <v/>
      </c>
    </row>
    <row r="229" spans="1:11" x14ac:dyDescent="0.2">
      <c r="A229" s="13"/>
      <c r="B229" s="1" t="str">
        <f ca="1">IF(LoanIsGood,IF(ROW()-ROW(PaymentSchedule[[#Headers],[رقم الدفعة]])&gt;عدد_الدفعات_المجدولة,"",ROW()-ROW(PaymentSchedule[[#Headers],[رقم الدفعة]])),"")</f>
        <v/>
      </c>
      <c r="C229" s="4" t="str">
        <f ca="1">IF(PaymentSchedule[[#This Row],[رقم الدفعة]]&lt;&gt;"",EOMONTH(LoanStartDate,ROW(PaymentSchedule[[#This Row],[رقم الدفعة]])-ROW(PaymentSchedule[[#Headers],[رقم الدفعة]])-2)+DAY(LoanStartDate),"")</f>
        <v/>
      </c>
      <c r="D229" s="2" t="str">
        <f ca="1">IF(PaymentSchedule[[#This Row],[رقم الدفعة]]&lt;&gt;"",IF(ROW()-ROW(PaymentSchedule[[#Headers],[الرصيد الأوليّ]])=1,مبلغ_القرض,INDEX(PaymentSchedule[الرصيد الختامي],ROW()-ROW(PaymentSchedule[[#Headers],[الرصيد الأوليّ]])-1)),"")</f>
        <v/>
      </c>
      <c r="E229" s="2" t="str">
        <f ca="1">IF(PaymentSchedule[[#This Row],[رقم الدفعة]]&lt;&gt;"",الدفعة_المجدولة,"")</f>
        <v/>
      </c>
      <c r="F22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2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29" s="2" t="str">
        <f ca="1">IF(PaymentSchedule[[#This Row],[رقم الدفعة]]&lt;&gt;"",PaymentSchedule[[#This Row],[إجمالي الدفعات]]-PaymentSchedule[[#This Row],[الفائدة]],"")</f>
        <v/>
      </c>
      <c r="I229" s="2" t="str">
        <f ca="1">IF(PaymentSchedule[[#This Row],[رقم الدفعة]]&lt;&gt;"",PaymentSchedule[[#This Row],[الرصيد الأوليّ]]*(InterestRate/PaymentsPerYear),"")</f>
        <v/>
      </c>
      <c r="J22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29" s="2" t="str">
        <f ca="1">IF(PaymentSchedule[[#This Row],[رقم الدفعة]]&lt;&gt;"",SUM(INDEX(PaymentSchedule[الفائدة],1,1):PaymentSchedule[[#This Row],[الفائدة]]),"")</f>
        <v/>
      </c>
    </row>
    <row r="230" spans="1:11" x14ac:dyDescent="0.2">
      <c r="A230" s="13"/>
      <c r="B230" s="1" t="str">
        <f ca="1">IF(LoanIsGood,IF(ROW()-ROW(PaymentSchedule[[#Headers],[رقم الدفعة]])&gt;عدد_الدفعات_المجدولة,"",ROW()-ROW(PaymentSchedule[[#Headers],[رقم الدفعة]])),"")</f>
        <v/>
      </c>
      <c r="C230" s="4" t="str">
        <f ca="1">IF(PaymentSchedule[[#This Row],[رقم الدفعة]]&lt;&gt;"",EOMONTH(LoanStartDate,ROW(PaymentSchedule[[#This Row],[رقم الدفعة]])-ROW(PaymentSchedule[[#Headers],[رقم الدفعة]])-2)+DAY(LoanStartDate),"")</f>
        <v/>
      </c>
      <c r="D230" s="2" t="str">
        <f ca="1">IF(PaymentSchedule[[#This Row],[رقم الدفعة]]&lt;&gt;"",IF(ROW()-ROW(PaymentSchedule[[#Headers],[الرصيد الأوليّ]])=1,مبلغ_القرض,INDEX(PaymentSchedule[الرصيد الختامي],ROW()-ROW(PaymentSchedule[[#Headers],[الرصيد الأوليّ]])-1)),"")</f>
        <v/>
      </c>
      <c r="E230" s="2" t="str">
        <f ca="1">IF(PaymentSchedule[[#This Row],[رقم الدفعة]]&lt;&gt;"",الدفعة_المجدولة,"")</f>
        <v/>
      </c>
      <c r="F23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0" s="2" t="str">
        <f ca="1">IF(PaymentSchedule[[#This Row],[رقم الدفعة]]&lt;&gt;"",PaymentSchedule[[#This Row],[إجمالي الدفعات]]-PaymentSchedule[[#This Row],[الفائدة]],"")</f>
        <v/>
      </c>
      <c r="I230" s="2" t="str">
        <f ca="1">IF(PaymentSchedule[[#This Row],[رقم الدفعة]]&lt;&gt;"",PaymentSchedule[[#This Row],[الرصيد الأوليّ]]*(InterestRate/PaymentsPerYear),"")</f>
        <v/>
      </c>
      <c r="J23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0" s="2" t="str">
        <f ca="1">IF(PaymentSchedule[[#This Row],[رقم الدفعة]]&lt;&gt;"",SUM(INDEX(PaymentSchedule[الفائدة],1,1):PaymentSchedule[[#This Row],[الفائدة]]),"")</f>
        <v/>
      </c>
    </row>
    <row r="231" spans="1:11" x14ac:dyDescent="0.2">
      <c r="A231" s="13"/>
      <c r="B231" s="1" t="str">
        <f ca="1">IF(LoanIsGood,IF(ROW()-ROW(PaymentSchedule[[#Headers],[رقم الدفعة]])&gt;عدد_الدفعات_المجدولة,"",ROW()-ROW(PaymentSchedule[[#Headers],[رقم الدفعة]])),"")</f>
        <v/>
      </c>
      <c r="C231" s="4" t="str">
        <f ca="1">IF(PaymentSchedule[[#This Row],[رقم الدفعة]]&lt;&gt;"",EOMONTH(LoanStartDate,ROW(PaymentSchedule[[#This Row],[رقم الدفعة]])-ROW(PaymentSchedule[[#Headers],[رقم الدفعة]])-2)+DAY(LoanStartDate),"")</f>
        <v/>
      </c>
      <c r="D231" s="2" t="str">
        <f ca="1">IF(PaymentSchedule[[#This Row],[رقم الدفعة]]&lt;&gt;"",IF(ROW()-ROW(PaymentSchedule[[#Headers],[الرصيد الأوليّ]])=1,مبلغ_القرض,INDEX(PaymentSchedule[الرصيد الختامي],ROW()-ROW(PaymentSchedule[[#Headers],[الرصيد الأوليّ]])-1)),"")</f>
        <v/>
      </c>
      <c r="E231" s="2" t="str">
        <f ca="1">IF(PaymentSchedule[[#This Row],[رقم الدفعة]]&lt;&gt;"",الدفعة_المجدولة,"")</f>
        <v/>
      </c>
      <c r="F23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1" s="2" t="str">
        <f ca="1">IF(PaymentSchedule[[#This Row],[رقم الدفعة]]&lt;&gt;"",PaymentSchedule[[#This Row],[إجمالي الدفعات]]-PaymentSchedule[[#This Row],[الفائدة]],"")</f>
        <v/>
      </c>
      <c r="I231" s="2" t="str">
        <f ca="1">IF(PaymentSchedule[[#This Row],[رقم الدفعة]]&lt;&gt;"",PaymentSchedule[[#This Row],[الرصيد الأوليّ]]*(InterestRate/PaymentsPerYear),"")</f>
        <v/>
      </c>
      <c r="J23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1" s="2" t="str">
        <f ca="1">IF(PaymentSchedule[[#This Row],[رقم الدفعة]]&lt;&gt;"",SUM(INDEX(PaymentSchedule[الفائدة],1,1):PaymentSchedule[[#This Row],[الفائدة]]),"")</f>
        <v/>
      </c>
    </row>
    <row r="232" spans="1:11" x14ac:dyDescent="0.2">
      <c r="A232" s="13"/>
      <c r="B232" s="1" t="str">
        <f ca="1">IF(LoanIsGood,IF(ROW()-ROW(PaymentSchedule[[#Headers],[رقم الدفعة]])&gt;عدد_الدفعات_المجدولة,"",ROW()-ROW(PaymentSchedule[[#Headers],[رقم الدفعة]])),"")</f>
        <v/>
      </c>
      <c r="C232" s="4" t="str">
        <f ca="1">IF(PaymentSchedule[[#This Row],[رقم الدفعة]]&lt;&gt;"",EOMONTH(LoanStartDate,ROW(PaymentSchedule[[#This Row],[رقم الدفعة]])-ROW(PaymentSchedule[[#Headers],[رقم الدفعة]])-2)+DAY(LoanStartDate),"")</f>
        <v/>
      </c>
      <c r="D232" s="2" t="str">
        <f ca="1">IF(PaymentSchedule[[#This Row],[رقم الدفعة]]&lt;&gt;"",IF(ROW()-ROW(PaymentSchedule[[#Headers],[الرصيد الأوليّ]])=1,مبلغ_القرض,INDEX(PaymentSchedule[الرصيد الختامي],ROW()-ROW(PaymentSchedule[[#Headers],[الرصيد الأوليّ]])-1)),"")</f>
        <v/>
      </c>
      <c r="E232" s="2" t="str">
        <f ca="1">IF(PaymentSchedule[[#This Row],[رقم الدفعة]]&lt;&gt;"",الدفعة_المجدولة,"")</f>
        <v/>
      </c>
      <c r="F23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2" s="2" t="str">
        <f ca="1">IF(PaymentSchedule[[#This Row],[رقم الدفعة]]&lt;&gt;"",PaymentSchedule[[#This Row],[إجمالي الدفعات]]-PaymentSchedule[[#This Row],[الفائدة]],"")</f>
        <v/>
      </c>
      <c r="I232" s="2" t="str">
        <f ca="1">IF(PaymentSchedule[[#This Row],[رقم الدفعة]]&lt;&gt;"",PaymentSchedule[[#This Row],[الرصيد الأوليّ]]*(InterestRate/PaymentsPerYear),"")</f>
        <v/>
      </c>
      <c r="J23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2" s="2" t="str">
        <f ca="1">IF(PaymentSchedule[[#This Row],[رقم الدفعة]]&lt;&gt;"",SUM(INDEX(PaymentSchedule[الفائدة],1,1):PaymentSchedule[[#This Row],[الفائدة]]),"")</f>
        <v/>
      </c>
    </row>
    <row r="233" spans="1:11" x14ac:dyDescent="0.2">
      <c r="A233" s="13"/>
      <c r="B233" s="1" t="str">
        <f ca="1">IF(LoanIsGood,IF(ROW()-ROW(PaymentSchedule[[#Headers],[رقم الدفعة]])&gt;عدد_الدفعات_المجدولة,"",ROW()-ROW(PaymentSchedule[[#Headers],[رقم الدفعة]])),"")</f>
        <v/>
      </c>
      <c r="C233" s="4" t="str">
        <f ca="1">IF(PaymentSchedule[[#This Row],[رقم الدفعة]]&lt;&gt;"",EOMONTH(LoanStartDate,ROW(PaymentSchedule[[#This Row],[رقم الدفعة]])-ROW(PaymentSchedule[[#Headers],[رقم الدفعة]])-2)+DAY(LoanStartDate),"")</f>
        <v/>
      </c>
      <c r="D233" s="2" t="str">
        <f ca="1">IF(PaymentSchedule[[#This Row],[رقم الدفعة]]&lt;&gt;"",IF(ROW()-ROW(PaymentSchedule[[#Headers],[الرصيد الأوليّ]])=1,مبلغ_القرض,INDEX(PaymentSchedule[الرصيد الختامي],ROW()-ROW(PaymentSchedule[[#Headers],[الرصيد الأوليّ]])-1)),"")</f>
        <v/>
      </c>
      <c r="E233" s="2" t="str">
        <f ca="1">IF(PaymentSchedule[[#This Row],[رقم الدفعة]]&lt;&gt;"",الدفعة_المجدولة,"")</f>
        <v/>
      </c>
      <c r="F23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3" s="2" t="str">
        <f ca="1">IF(PaymentSchedule[[#This Row],[رقم الدفعة]]&lt;&gt;"",PaymentSchedule[[#This Row],[إجمالي الدفعات]]-PaymentSchedule[[#This Row],[الفائدة]],"")</f>
        <v/>
      </c>
      <c r="I233" s="2" t="str">
        <f ca="1">IF(PaymentSchedule[[#This Row],[رقم الدفعة]]&lt;&gt;"",PaymentSchedule[[#This Row],[الرصيد الأوليّ]]*(InterestRate/PaymentsPerYear),"")</f>
        <v/>
      </c>
      <c r="J23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3" s="2" t="str">
        <f ca="1">IF(PaymentSchedule[[#This Row],[رقم الدفعة]]&lt;&gt;"",SUM(INDEX(PaymentSchedule[الفائدة],1,1):PaymentSchedule[[#This Row],[الفائدة]]),"")</f>
        <v/>
      </c>
    </row>
    <row r="234" spans="1:11" x14ac:dyDescent="0.2">
      <c r="A234" s="13"/>
      <c r="B234" s="1" t="str">
        <f ca="1">IF(LoanIsGood,IF(ROW()-ROW(PaymentSchedule[[#Headers],[رقم الدفعة]])&gt;عدد_الدفعات_المجدولة,"",ROW()-ROW(PaymentSchedule[[#Headers],[رقم الدفعة]])),"")</f>
        <v/>
      </c>
      <c r="C234" s="4" t="str">
        <f ca="1">IF(PaymentSchedule[[#This Row],[رقم الدفعة]]&lt;&gt;"",EOMONTH(LoanStartDate,ROW(PaymentSchedule[[#This Row],[رقم الدفعة]])-ROW(PaymentSchedule[[#Headers],[رقم الدفعة]])-2)+DAY(LoanStartDate),"")</f>
        <v/>
      </c>
      <c r="D234" s="2" t="str">
        <f ca="1">IF(PaymentSchedule[[#This Row],[رقم الدفعة]]&lt;&gt;"",IF(ROW()-ROW(PaymentSchedule[[#Headers],[الرصيد الأوليّ]])=1,مبلغ_القرض,INDEX(PaymentSchedule[الرصيد الختامي],ROW()-ROW(PaymentSchedule[[#Headers],[الرصيد الأوليّ]])-1)),"")</f>
        <v/>
      </c>
      <c r="E234" s="2" t="str">
        <f ca="1">IF(PaymentSchedule[[#This Row],[رقم الدفعة]]&lt;&gt;"",الدفعة_المجدولة,"")</f>
        <v/>
      </c>
      <c r="F23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4" s="2" t="str">
        <f ca="1">IF(PaymentSchedule[[#This Row],[رقم الدفعة]]&lt;&gt;"",PaymentSchedule[[#This Row],[إجمالي الدفعات]]-PaymentSchedule[[#This Row],[الفائدة]],"")</f>
        <v/>
      </c>
      <c r="I234" s="2" t="str">
        <f ca="1">IF(PaymentSchedule[[#This Row],[رقم الدفعة]]&lt;&gt;"",PaymentSchedule[[#This Row],[الرصيد الأوليّ]]*(InterestRate/PaymentsPerYear),"")</f>
        <v/>
      </c>
      <c r="J23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4" s="2" t="str">
        <f ca="1">IF(PaymentSchedule[[#This Row],[رقم الدفعة]]&lt;&gt;"",SUM(INDEX(PaymentSchedule[الفائدة],1,1):PaymentSchedule[[#This Row],[الفائدة]]),"")</f>
        <v/>
      </c>
    </row>
    <row r="235" spans="1:11" x14ac:dyDescent="0.2">
      <c r="A235" s="13"/>
      <c r="B235" s="1" t="str">
        <f ca="1">IF(LoanIsGood,IF(ROW()-ROW(PaymentSchedule[[#Headers],[رقم الدفعة]])&gt;عدد_الدفعات_المجدولة,"",ROW()-ROW(PaymentSchedule[[#Headers],[رقم الدفعة]])),"")</f>
        <v/>
      </c>
      <c r="C235" s="4" t="str">
        <f ca="1">IF(PaymentSchedule[[#This Row],[رقم الدفعة]]&lt;&gt;"",EOMONTH(LoanStartDate,ROW(PaymentSchedule[[#This Row],[رقم الدفعة]])-ROW(PaymentSchedule[[#Headers],[رقم الدفعة]])-2)+DAY(LoanStartDate),"")</f>
        <v/>
      </c>
      <c r="D235" s="2" t="str">
        <f ca="1">IF(PaymentSchedule[[#This Row],[رقم الدفعة]]&lt;&gt;"",IF(ROW()-ROW(PaymentSchedule[[#Headers],[الرصيد الأوليّ]])=1,مبلغ_القرض,INDEX(PaymentSchedule[الرصيد الختامي],ROW()-ROW(PaymentSchedule[[#Headers],[الرصيد الأوليّ]])-1)),"")</f>
        <v/>
      </c>
      <c r="E235" s="2" t="str">
        <f ca="1">IF(PaymentSchedule[[#This Row],[رقم الدفعة]]&lt;&gt;"",الدفعة_المجدولة,"")</f>
        <v/>
      </c>
      <c r="F23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5" s="2" t="str">
        <f ca="1">IF(PaymentSchedule[[#This Row],[رقم الدفعة]]&lt;&gt;"",PaymentSchedule[[#This Row],[إجمالي الدفعات]]-PaymentSchedule[[#This Row],[الفائدة]],"")</f>
        <v/>
      </c>
      <c r="I235" s="2" t="str">
        <f ca="1">IF(PaymentSchedule[[#This Row],[رقم الدفعة]]&lt;&gt;"",PaymentSchedule[[#This Row],[الرصيد الأوليّ]]*(InterestRate/PaymentsPerYear),"")</f>
        <v/>
      </c>
      <c r="J23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5" s="2" t="str">
        <f ca="1">IF(PaymentSchedule[[#This Row],[رقم الدفعة]]&lt;&gt;"",SUM(INDEX(PaymentSchedule[الفائدة],1,1):PaymentSchedule[[#This Row],[الفائدة]]),"")</f>
        <v/>
      </c>
    </row>
    <row r="236" spans="1:11" x14ac:dyDescent="0.2">
      <c r="A236" s="13"/>
      <c r="B236" s="1" t="str">
        <f ca="1">IF(LoanIsGood,IF(ROW()-ROW(PaymentSchedule[[#Headers],[رقم الدفعة]])&gt;عدد_الدفعات_المجدولة,"",ROW()-ROW(PaymentSchedule[[#Headers],[رقم الدفعة]])),"")</f>
        <v/>
      </c>
      <c r="C236" s="4" t="str">
        <f ca="1">IF(PaymentSchedule[[#This Row],[رقم الدفعة]]&lt;&gt;"",EOMONTH(LoanStartDate,ROW(PaymentSchedule[[#This Row],[رقم الدفعة]])-ROW(PaymentSchedule[[#Headers],[رقم الدفعة]])-2)+DAY(LoanStartDate),"")</f>
        <v/>
      </c>
      <c r="D236" s="2" t="str">
        <f ca="1">IF(PaymentSchedule[[#This Row],[رقم الدفعة]]&lt;&gt;"",IF(ROW()-ROW(PaymentSchedule[[#Headers],[الرصيد الأوليّ]])=1,مبلغ_القرض,INDEX(PaymentSchedule[الرصيد الختامي],ROW()-ROW(PaymentSchedule[[#Headers],[الرصيد الأوليّ]])-1)),"")</f>
        <v/>
      </c>
      <c r="E236" s="2" t="str">
        <f ca="1">IF(PaymentSchedule[[#This Row],[رقم الدفعة]]&lt;&gt;"",الدفعة_المجدولة,"")</f>
        <v/>
      </c>
      <c r="F23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6" s="2" t="str">
        <f ca="1">IF(PaymentSchedule[[#This Row],[رقم الدفعة]]&lt;&gt;"",PaymentSchedule[[#This Row],[إجمالي الدفعات]]-PaymentSchedule[[#This Row],[الفائدة]],"")</f>
        <v/>
      </c>
      <c r="I236" s="2" t="str">
        <f ca="1">IF(PaymentSchedule[[#This Row],[رقم الدفعة]]&lt;&gt;"",PaymentSchedule[[#This Row],[الرصيد الأوليّ]]*(InterestRate/PaymentsPerYear),"")</f>
        <v/>
      </c>
      <c r="J23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6" s="2" t="str">
        <f ca="1">IF(PaymentSchedule[[#This Row],[رقم الدفعة]]&lt;&gt;"",SUM(INDEX(PaymentSchedule[الفائدة],1,1):PaymentSchedule[[#This Row],[الفائدة]]),"")</f>
        <v/>
      </c>
    </row>
    <row r="237" spans="1:11" x14ac:dyDescent="0.2">
      <c r="A237" s="13"/>
      <c r="B237" s="1" t="str">
        <f ca="1">IF(LoanIsGood,IF(ROW()-ROW(PaymentSchedule[[#Headers],[رقم الدفعة]])&gt;عدد_الدفعات_المجدولة,"",ROW()-ROW(PaymentSchedule[[#Headers],[رقم الدفعة]])),"")</f>
        <v/>
      </c>
      <c r="C237" s="4" t="str">
        <f ca="1">IF(PaymentSchedule[[#This Row],[رقم الدفعة]]&lt;&gt;"",EOMONTH(LoanStartDate,ROW(PaymentSchedule[[#This Row],[رقم الدفعة]])-ROW(PaymentSchedule[[#Headers],[رقم الدفعة]])-2)+DAY(LoanStartDate),"")</f>
        <v/>
      </c>
      <c r="D237" s="2" t="str">
        <f ca="1">IF(PaymentSchedule[[#This Row],[رقم الدفعة]]&lt;&gt;"",IF(ROW()-ROW(PaymentSchedule[[#Headers],[الرصيد الأوليّ]])=1,مبلغ_القرض,INDEX(PaymentSchedule[الرصيد الختامي],ROW()-ROW(PaymentSchedule[[#Headers],[الرصيد الأوليّ]])-1)),"")</f>
        <v/>
      </c>
      <c r="E237" s="2" t="str">
        <f ca="1">IF(PaymentSchedule[[#This Row],[رقم الدفعة]]&lt;&gt;"",الدفعة_المجدولة,"")</f>
        <v/>
      </c>
      <c r="F23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7" s="2" t="str">
        <f ca="1">IF(PaymentSchedule[[#This Row],[رقم الدفعة]]&lt;&gt;"",PaymentSchedule[[#This Row],[إجمالي الدفعات]]-PaymentSchedule[[#This Row],[الفائدة]],"")</f>
        <v/>
      </c>
      <c r="I237" s="2" t="str">
        <f ca="1">IF(PaymentSchedule[[#This Row],[رقم الدفعة]]&lt;&gt;"",PaymentSchedule[[#This Row],[الرصيد الأوليّ]]*(InterestRate/PaymentsPerYear),"")</f>
        <v/>
      </c>
      <c r="J23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7" s="2" t="str">
        <f ca="1">IF(PaymentSchedule[[#This Row],[رقم الدفعة]]&lt;&gt;"",SUM(INDEX(PaymentSchedule[الفائدة],1,1):PaymentSchedule[[#This Row],[الفائدة]]),"")</f>
        <v/>
      </c>
    </row>
    <row r="238" spans="1:11" x14ac:dyDescent="0.2">
      <c r="A238" s="13"/>
      <c r="B238" s="1" t="str">
        <f ca="1">IF(LoanIsGood,IF(ROW()-ROW(PaymentSchedule[[#Headers],[رقم الدفعة]])&gt;عدد_الدفعات_المجدولة,"",ROW()-ROW(PaymentSchedule[[#Headers],[رقم الدفعة]])),"")</f>
        <v/>
      </c>
      <c r="C238" s="4" t="str">
        <f ca="1">IF(PaymentSchedule[[#This Row],[رقم الدفعة]]&lt;&gt;"",EOMONTH(LoanStartDate,ROW(PaymentSchedule[[#This Row],[رقم الدفعة]])-ROW(PaymentSchedule[[#Headers],[رقم الدفعة]])-2)+DAY(LoanStartDate),"")</f>
        <v/>
      </c>
      <c r="D238" s="2" t="str">
        <f ca="1">IF(PaymentSchedule[[#This Row],[رقم الدفعة]]&lt;&gt;"",IF(ROW()-ROW(PaymentSchedule[[#Headers],[الرصيد الأوليّ]])=1,مبلغ_القرض,INDEX(PaymentSchedule[الرصيد الختامي],ROW()-ROW(PaymentSchedule[[#Headers],[الرصيد الأوليّ]])-1)),"")</f>
        <v/>
      </c>
      <c r="E238" s="2" t="str">
        <f ca="1">IF(PaymentSchedule[[#This Row],[رقم الدفعة]]&lt;&gt;"",الدفعة_المجدولة,"")</f>
        <v/>
      </c>
      <c r="F23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8" s="2" t="str">
        <f ca="1">IF(PaymentSchedule[[#This Row],[رقم الدفعة]]&lt;&gt;"",PaymentSchedule[[#This Row],[إجمالي الدفعات]]-PaymentSchedule[[#This Row],[الفائدة]],"")</f>
        <v/>
      </c>
      <c r="I238" s="2" t="str">
        <f ca="1">IF(PaymentSchedule[[#This Row],[رقم الدفعة]]&lt;&gt;"",PaymentSchedule[[#This Row],[الرصيد الأوليّ]]*(InterestRate/PaymentsPerYear),"")</f>
        <v/>
      </c>
      <c r="J23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8" s="2" t="str">
        <f ca="1">IF(PaymentSchedule[[#This Row],[رقم الدفعة]]&lt;&gt;"",SUM(INDEX(PaymentSchedule[الفائدة],1,1):PaymentSchedule[[#This Row],[الفائدة]]),"")</f>
        <v/>
      </c>
    </row>
    <row r="239" spans="1:11" x14ac:dyDescent="0.2">
      <c r="A239" s="13"/>
      <c r="B239" s="1" t="str">
        <f ca="1">IF(LoanIsGood,IF(ROW()-ROW(PaymentSchedule[[#Headers],[رقم الدفعة]])&gt;عدد_الدفعات_المجدولة,"",ROW()-ROW(PaymentSchedule[[#Headers],[رقم الدفعة]])),"")</f>
        <v/>
      </c>
      <c r="C239" s="4" t="str">
        <f ca="1">IF(PaymentSchedule[[#This Row],[رقم الدفعة]]&lt;&gt;"",EOMONTH(LoanStartDate,ROW(PaymentSchedule[[#This Row],[رقم الدفعة]])-ROW(PaymentSchedule[[#Headers],[رقم الدفعة]])-2)+DAY(LoanStartDate),"")</f>
        <v/>
      </c>
      <c r="D239" s="2" t="str">
        <f ca="1">IF(PaymentSchedule[[#This Row],[رقم الدفعة]]&lt;&gt;"",IF(ROW()-ROW(PaymentSchedule[[#Headers],[الرصيد الأوليّ]])=1,مبلغ_القرض,INDEX(PaymentSchedule[الرصيد الختامي],ROW()-ROW(PaymentSchedule[[#Headers],[الرصيد الأوليّ]])-1)),"")</f>
        <v/>
      </c>
      <c r="E239" s="2" t="str">
        <f ca="1">IF(PaymentSchedule[[#This Row],[رقم الدفعة]]&lt;&gt;"",الدفعة_المجدولة,"")</f>
        <v/>
      </c>
      <c r="F23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3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39" s="2" t="str">
        <f ca="1">IF(PaymentSchedule[[#This Row],[رقم الدفعة]]&lt;&gt;"",PaymentSchedule[[#This Row],[إجمالي الدفعات]]-PaymentSchedule[[#This Row],[الفائدة]],"")</f>
        <v/>
      </c>
      <c r="I239" s="2" t="str">
        <f ca="1">IF(PaymentSchedule[[#This Row],[رقم الدفعة]]&lt;&gt;"",PaymentSchedule[[#This Row],[الرصيد الأوليّ]]*(InterestRate/PaymentsPerYear),"")</f>
        <v/>
      </c>
      <c r="J23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39" s="2" t="str">
        <f ca="1">IF(PaymentSchedule[[#This Row],[رقم الدفعة]]&lt;&gt;"",SUM(INDEX(PaymentSchedule[الفائدة],1,1):PaymentSchedule[[#This Row],[الفائدة]]),"")</f>
        <v/>
      </c>
    </row>
    <row r="240" spans="1:11" x14ac:dyDescent="0.2">
      <c r="A240" s="13"/>
      <c r="B240" s="1" t="str">
        <f ca="1">IF(LoanIsGood,IF(ROW()-ROW(PaymentSchedule[[#Headers],[رقم الدفعة]])&gt;عدد_الدفعات_المجدولة,"",ROW()-ROW(PaymentSchedule[[#Headers],[رقم الدفعة]])),"")</f>
        <v/>
      </c>
      <c r="C240" s="4" t="str">
        <f ca="1">IF(PaymentSchedule[[#This Row],[رقم الدفعة]]&lt;&gt;"",EOMONTH(LoanStartDate,ROW(PaymentSchedule[[#This Row],[رقم الدفعة]])-ROW(PaymentSchedule[[#Headers],[رقم الدفعة]])-2)+DAY(LoanStartDate),"")</f>
        <v/>
      </c>
      <c r="D240" s="2" t="str">
        <f ca="1">IF(PaymentSchedule[[#This Row],[رقم الدفعة]]&lt;&gt;"",IF(ROW()-ROW(PaymentSchedule[[#Headers],[الرصيد الأوليّ]])=1,مبلغ_القرض,INDEX(PaymentSchedule[الرصيد الختامي],ROW()-ROW(PaymentSchedule[[#Headers],[الرصيد الأوليّ]])-1)),"")</f>
        <v/>
      </c>
      <c r="E240" s="2" t="str">
        <f ca="1">IF(PaymentSchedule[[#This Row],[رقم الدفعة]]&lt;&gt;"",الدفعة_المجدولة,"")</f>
        <v/>
      </c>
      <c r="F24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0" s="2" t="str">
        <f ca="1">IF(PaymentSchedule[[#This Row],[رقم الدفعة]]&lt;&gt;"",PaymentSchedule[[#This Row],[إجمالي الدفعات]]-PaymentSchedule[[#This Row],[الفائدة]],"")</f>
        <v/>
      </c>
      <c r="I240" s="2" t="str">
        <f ca="1">IF(PaymentSchedule[[#This Row],[رقم الدفعة]]&lt;&gt;"",PaymentSchedule[[#This Row],[الرصيد الأوليّ]]*(InterestRate/PaymentsPerYear),"")</f>
        <v/>
      </c>
      <c r="J24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0" s="2" t="str">
        <f ca="1">IF(PaymentSchedule[[#This Row],[رقم الدفعة]]&lt;&gt;"",SUM(INDEX(PaymentSchedule[الفائدة],1,1):PaymentSchedule[[#This Row],[الفائدة]]),"")</f>
        <v/>
      </c>
    </row>
    <row r="241" spans="1:11" x14ac:dyDescent="0.2">
      <c r="A241" s="13"/>
      <c r="B241" s="1" t="str">
        <f ca="1">IF(LoanIsGood,IF(ROW()-ROW(PaymentSchedule[[#Headers],[رقم الدفعة]])&gt;عدد_الدفعات_المجدولة,"",ROW()-ROW(PaymentSchedule[[#Headers],[رقم الدفعة]])),"")</f>
        <v/>
      </c>
      <c r="C241" s="4" t="str">
        <f ca="1">IF(PaymentSchedule[[#This Row],[رقم الدفعة]]&lt;&gt;"",EOMONTH(LoanStartDate,ROW(PaymentSchedule[[#This Row],[رقم الدفعة]])-ROW(PaymentSchedule[[#Headers],[رقم الدفعة]])-2)+DAY(LoanStartDate),"")</f>
        <v/>
      </c>
      <c r="D241" s="2" t="str">
        <f ca="1">IF(PaymentSchedule[[#This Row],[رقم الدفعة]]&lt;&gt;"",IF(ROW()-ROW(PaymentSchedule[[#Headers],[الرصيد الأوليّ]])=1,مبلغ_القرض,INDEX(PaymentSchedule[الرصيد الختامي],ROW()-ROW(PaymentSchedule[[#Headers],[الرصيد الأوليّ]])-1)),"")</f>
        <v/>
      </c>
      <c r="E241" s="2" t="str">
        <f ca="1">IF(PaymentSchedule[[#This Row],[رقم الدفعة]]&lt;&gt;"",الدفعة_المجدولة,"")</f>
        <v/>
      </c>
      <c r="F24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1" s="2" t="str">
        <f ca="1">IF(PaymentSchedule[[#This Row],[رقم الدفعة]]&lt;&gt;"",PaymentSchedule[[#This Row],[إجمالي الدفعات]]-PaymentSchedule[[#This Row],[الفائدة]],"")</f>
        <v/>
      </c>
      <c r="I241" s="2" t="str">
        <f ca="1">IF(PaymentSchedule[[#This Row],[رقم الدفعة]]&lt;&gt;"",PaymentSchedule[[#This Row],[الرصيد الأوليّ]]*(InterestRate/PaymentsPerYear),"")</f>
        <v/>
      </c>
      <c r="J24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1" s="2" t="str">
        <f ca="1">IF(PaymentSchedule[[#This Row],[رقم الدفعة]]&lt;&gt;"",SUM(INDEX(PaymentSchedule[الفائدة],1,1):PaymentSchedule[[#This Row],[الفائدة]]),"")</f>
        <v/>
      </c>
    </row>
    <row r="242" spans="1:11" x14ac:dyDescent="0.2">
      <c r="A242" s="13"/>
      <c r="B242" s="1" t="str">
        <f ca="1">IF(LoanIsGood,IF(ROW()-ROW(PaymentSchedule[[#Headers],[رقم الدفعة]])&gt;عدد_الدفعات_المجدولة,"",ROW()-ROW(PaymentSchedule[[#Headers],[رقم الدفعة]])),"")</f>
        <v/>
      </c>
      <c r="C242" s="4" t="str">
        <f ca="1">IF(PaymentSchedule[[#This Row],[رقم الدفعة]]&lt;&gt;"",EOMONTH(LoanStartDate,ROW(PaymentSchedule[[#This Row],[رقم الدفعة]])-ROW(PaymentSchedule[[#Headers],[رقم الدفعة]])-2)+DAY(LoanStartDate),"")</f>
        <v/>
      </c>
      <c r="D242" s="2" t="str">
        <f ca="1">IF(PaymentSchedule[[#This Row],[رقم الدفعة]]&lt;&gt;"",IF(ROW()-ROW(PaymentSchedule[[#Headers],[الرصيد الأوليّ]])=1,مبلغ_القرض,INDEX(PaymentSchedule[الرصيد الختامي],ROW()-ROW(PaymentSchedule[[#Headers],[الرصيد الأوليّ]])-1)),"")</f>
        <v/>
      </c>
      <c r="E242" s="2" t="str">
        <f ca="1">IF(PaymentSchedule[[#This Row],[رقم الدفعة]]&lt;&gt;"",الدفعة_المجدولة,"")</f>
        <v/>
      </c>
      <c r="F24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2" s="2" t="str">
        <f ca="1">IF(PaymentSchedule[[#This Row],[رقم الدفعة]]&lt;&gt;"",PaymentSchedule[[#This Row],[إجمالي الدفعات]]-PaymentSchedule[[#This Row],[الفائدة]],"")</f>
        <v/>
      </c>
      <c r="I242" s="2" t="str">
        <f ca="1">IF(PaymentSchedule[[#This Row],[رقم الدفعة]]&lt;&gt;"",PaymentSchedule[[#This Row],[الرصيد الأوليّ]]*(InterestRate/PaymentsPerYear),"")</f>
        <v/>
      </c>
      <c r="J24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2" s="2" t="str">
        <f ca="1">IF(PaymentSchedule[[#This Row],[رقم الدفعة]]&lt;&gt;"",SUM(INDEX(PaymentSchedule[الفائدة],1,1):PaymentSchedule[[#This Row],[الفائدة]]),"")</f>
        <v/>
      </c>
    </row>
    <row r="243" spans="1:11" x14ac:dyDescent="0.2">
      <c r="A243" s="13"/>
      <c r="B243" s="1" t="str">
        <f ca="1">IF(LoanIsGood,IF(ROW()-ROW(PaymentSchedule[[#Headers],[رقم الدفعة]])&gt;عدد_الدفعات_المجدولة,"",ROW()-ROW(PaymentSchedule[[#Headers],[رقم الدفعة]])),"")</f>
        <v/>
      </c>
      <c r="C243" s="4" t="str">
        <f ca="1">IF(PaymentSchedule[[#This Row],[رقم الدفعة]]&lt;&gt;"",EOMONTH(LoanStartDate,ROW(PaymentSchedule[[#This Row],[رقم الدفعة]])-ROW(PaymentSchedule[[#Headers],[رقم الدفعة]])-2)+DAY(LoanStartDate),"")</f>
        <v/>
      </c>
      <c r="D243" s="2" t="str">
        <f ca="1">IF(PaymentSchedule[[#This Row],[رقم الدفعة]]&lt;&gt;"",IF(ROW()-ROW(PaymentSchedule[[#Headers],[الرصيد الأوليّ]])=1,مبلغ_القرض,INDEX(PaymentSchedule[الرصيد الختامي],ROW()-ROW(PaymentSchedule[[#Headers],[الرصيد الأوليّ]])-1)),"")</f>
        <v/>
      </c>
      <c r="E243" s="2" t="str">
        <f ca="1">IF(PaymentSchedule[[#This Row],[رقم الدفعة]]&lt;&gt;"",الدفعة_المجدولة,"")</f>
        <v/>
      </c>
      <c r="F24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3" s="2" t="str">
        <f ca="1">IF(PaymentSchedule[[#This Row],[رقم الدفعة]]&lt;&gt;"",PaymentSchedule[[#This Row],[إجمالي الدفعات]]-PaymentSchedule[[#This Row],[الفائدة]],"")</f>
        <v/>
      </c>
      <c r="I243" s="2" t="str">
        <f ca="1">IF(PaymentSchedule[[#This Row],[رقم الدفعة]]&lt;&gt;"",PaymentSchedule[[#This Row],[الرصيد الأوليّ]]*(InterestRate/PaymentsPerYear),"")</f>
        <v/>
      </c>
      <c r="J24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3" s="2" t="str">
        <f ca="1">IF(PaymentSchedule[[#This Row],[رقم الدفعة]]&lt;&gt;"",SUM(INDEX(PaymentSchedule[الفائدة],1,1):PaymentSchedule[[#This Row],[الفائدة]]),"")</f>
        <v/>
      </c>
    </row>
    <row r="244" spans="1:11" x14ac:dyDescent="0.2">
      <c r="A244" s="13"/>
      <c r="B244" s="1" t="str">
        <f ca="1">IF(LoanIsGood,IF(ROW()-ROW(PaymentSchedule[[#Headers],[رقم الدفعة]])&gt;عدد_الدفعات_المجدولة,"",ROW()-ROW(PaymentSchedule[[#Headers],[رقم الدفعة]])),"")</f>
        <v/>
      </c>
      <c r="C244" s="4" t="str">
        <f ca="1">IF(PaymentSchedule[[#This Row],[رقم الدفعة]]&lt;&gt;"",EOMONTH(LoanStartDate,ROW(PaymentSchedule[[#This Row],[رقم الدفعة]])-ROW(PaymentSchedule[[#Headers],[رقم الدفعة]])-2)+DAY(LoanStartDate),"")</f>
        <v/>
      </c>
      <c r="D244" s="2" t="str">
        <f ca="1">IF(PaymentSchedule[[#This Row],[رقم الدفعة]]&lt;&gt;"",IF(ROW()-ROW(PaymentSchedule[[#Headers],[الرصيد الأوليّ]])=1,مبلغ_القرض,INDEX(PaymentSchedule[الرصيد الختامي],ROW()-ROW(PaymentSchedule[[#Headers],[الرصيد الأوليّ]])-1)),"")</f>
        <v/>
      </c>
      <c r="E244" s="2" t="str">
        <f ca="1">IF(PaymentSchedule[[#This Row],[رقم الدفعة]]&lt;&gt;"",الدفعة_المجدولة,"")</f>
        <v/>
      </c>
      <c r="F24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4" s="2" t="str">
        <f ca="1">IF(PaymentSchedule[[#This Row],[رقم الدفعة]]&lt;&gt;"",PaymentSchedule[[#This Row],[إجمالي الدفعات]]-PaymentSchedule[[#This Row],[الفائدة]],"")</f>
        <v/>
      </c>
      <c r="I244" s="2" t="str">
        <f ca="1">IF(PaymentSchedule[[#This Row],[رقم الدفعة]]&lt;&gt;"",PaymentSchedule[[#This Row],[الرصيد الأوليّ]]*(InterestRate/PaymentsPerYear),"")</f>
        <v/>
      </c>
      <c r="J24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4" s="2" t="str">
        <f ca="1">IF(PaymentSchedule[[#This Row],[رقم الدفعة]]&lt;&gt;"",SUM(INDEX(PaymentSchedule[الفائدة],1,1):PaymentSchedule[[#This Row],[الفائدة]]),"")</f>
        <v/>
      </c>
    </row>
    <row r="245" spans="1:11" x14ac:dyDescent="0.2">
      <c r="A245" s="13"/>
      <c r="B245" s="1" t="str">
        <f ca="1">IF(LoanIsGood,IF(ROW()-ROW(PaymentSchedule[[#Headers],[رقم الدفعة]])&gt;عدد_الدفعات_المجدولة,"",ROW()-ROW(PaymentSchedule[[#Headers],[رقم الدفعة]])),"")</f>
        <v/>
      </c>
      <c r="C245" s="4" t="str">
        <f ca="1">IF(PaymentSchedule[[#This Row],[رقم الدفعة]]&lt;&gt;"",EOMONTH(LoanStartDate,ROW(PaymentSchedule[[#This Row],[رقم الدفعة]])-ROW(PaymentSchedule[[#Headers],[رقم الدفعة]])-2)+DAY(LoanStartDate),"")</f>
        <v/>
      </c>
      <c r="D245" s="2" t="str">
        <f ca="1">IF(PaymentSchedule[[#This Row],[رقم الدفعة]]&lt;&gt;"",IF(ROW()-ROW(PaymentSchedule[[#Headers],[الرصيد الأوليّ]])=1,مبلغ_القرض,INDEX(PaymentSchedule[الرصيد الختامي],ROW()-ROW(PaymentSchedule[[#Headers],[الرصيد الأوليّ]])-1)),"")</f>
        <v/>
      </c>
      <c r="E245" s="2" t="str">
        <f ca="1">IF(PaymentSchedule[[#This Row],[رقم الدفعة]]&lt;&gt;"",الدفعة_المجدولة,"")</f>
        <v/>
      </c>
      <c r="F24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5" s="2" t="str">
        <f ca="1">IF(PaymentSchedule[[#This Row],[رقم الدفعة]]&lt;&gt;"",PaymentSchedule[[#This Row],[إجمالي الدفعات]]-PaymentSchedule[[#This Row],[الفائدة]],"")</f>
        <v/>
      </c>
      <c r="I245" s="2" t="str">
        <f ca="1">IF(PaymentSchedule[[#This Row],[رقم الدفعة]]&lt;&gt;"",PaymentSchedule[[#This Row],[الرصيد الأوليّ]]*(InterestRate/PaymentsPerYear),"")</f>
        <v/>
      </c>
      <c r="J24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5" s="2" t="str">
        <f ca="1">IF(PaymentSchedule[[#This Row],[رقم الدفعة]]&lt;&gt;"",SUM(INDEX(PaymentSchedule[الفائدة],1,1):PaymentSchedule[[#This Row],[الفائدة]]),"")</f>
        <v/>
      </c>
    </row>
    <row r="246" spans="1:11" x14ac:dyDescent="0.2">
      <c r="A246" s="13"/>
      <c r="B246" s="1" t="str">
        <f ca="1">IF(LoanIsGood,IF(ROW()-ROW(PaymentSchedule[[#Headers],[رقم الدفعة]])&gt;عدد_الدفعات_المجدولة,"",ROW()-ROW(PaymentSchedule[[#Headers],[رقم الدفعة]])),"")</f>
        <v/>
      </c>
      <c r="C246" s="4" t="str">
        <f ca="1">IF(PaymentSchedule[[#This Row],[رقم الدفعة]]&lt;&gt;"",EOMONTH(LoanStartDate,ROW(PaymentSchedule[[#This Row],[رقم الدفعة]])-ROW(PaymentSchedule[[#Headers],[رقم الدفعة]])-2)+DAY(LoanStartDate),"")</f>
        <v/>
      </c>
      <c r="D246" s="2" t="str">
        <f ca="1">IF(PaymentSchedule[[#This Row],[رقم الدفعة]]&lt;&gt;"",IF(ROW()-ROW(PaymentSchedule[[#Headers],[الرصيد الأوليّ]])=1,مبلغ_القرض,INDEX(PaymentSchedule[الرصيد الختامي],ROW()-ROW(PaymentSchedule[[#Headers],[الرصيد الأوليّ]])-1)),"")</f>
        <v/>
      </c>
      <c r="E246" s="2" t="str">
        <f ca="1">IF(PaymentSchedule[[#This Row],[رقم الدفعة]]&lt;&gt;"",الدفعة_المجدولة,"")</f>
        <v/>
      </c>
      <c r="F24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6" s="2" t="str">
        <f ca="1">IF(PaymentSchedule[[#This Row],[رقم الدفعة]]&lt;&gt;"",PaymentSchedule[[#This Row],[إجمالي الدفعات]]-PaymentSchedule[[#This Row],[الفائدة]],"")</f>
        <v/>
      </c>
      <c r="I246" s="2" t="str">
        <f ca="1">IF(PaymentSchedule[[#This Row],[رقم الدفعة]]&lt;&gt;"",PaymentSchedule[[#This Row],[الرصيد الأوليّ]]*(InterestRate/PaymentsPerYear),"")</f>
        <v/>
      </c>
      <c r="J24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6" s="2" t="str">
        <f ca="1">IF(PaymentSchedule[[#This Row],[رقم الدفعة]]&lt;&gt;"",SUM(INDEX(PaymentSchedule[الفائدة],1,1):PaymentSchedule[[#This Row],[الفائدة]]),"")</f>
        <v/>
      </c>
    </row>
    <row r="247" spans="1:11" x14ac:dyDescent="0.2">
      <c r="A247" s="13"/>
      <c r="B247" s="1" t="str">
        <f ca="1">IF(LoanIsGood,IF(ROW()-ROW(PaymentSchedule[[#Headers],[رقم الدفعة]])&gt;عدد_الدفعات_المجدولة,"",ROW()-ROW(PaymentSchedule[[#Headers],[رقم الدفعة]])),"")</f>
        <v/>
      </c>
      <c r="C247" s="4" t="str">
        <f ca="1">IF(PaymentSchedule[[#This Row],[رقم الدفعة]]&lt;&gt;"",EOMONTH(LoanStartDate,ROW(PaymentSchedule[[#This Row],[رقم الدفعة]])-ROW(PaymentSchedule[[#Headers],[رقم الدفعة]])-2)+DAY(LoanStartDate),"")</f>
        <v/>
      </c>
      <c r="D247" s="2" t="str">
        <f ca="1">IF(PaymentSchedule[[#This Row],[رقم الدفعة]]&lt;&gt;"",IF(ROW()-ROW(PaymentSchedule[[#Headers],[الرصيد الأوليّ]])=1,مبلغ_القرض,INDEX(PaymentSchedule[الرصيد الختامي],ROW()-ROW(PaymentSchedule[[#Headers],[الرصيد الأوليّ]])-1)),"")</f>
        <v/>
      </c>
      <c r="E247" s="2" t="str">
        <f ca="1">IF(PaymentSchedule[[#This Row],[رقم الدفعة]]&lt;&gt;"",الدفعة_المجدولة,"")</f>
        <v/>
      </c>
      <c r="F24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7" s="2" t="str">
        <f ca="1">IF(PaymentSchedule[[#This Row],[رقم الدفعة]]&lt;&gt;"",PaymentSchedule[[#This Row],[إجمالي الدفعات]]-PaymentSchedule[[#This Row],[الفائدة]],"")</f>
        <v/>
      </c>
      <c r="I247" s="2" t="str">
        <f ca="1">IF(PaymentSchedule[[#This Row],[رقم الدفعة]]&lt;&gt;"",PaymentSchedule[[#This Row],[الرصيد الأوليّ]]*(InterestRate/PaymentsPerYear),"")</f>
        <v/>
      </c>
      <c r="J24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7" s="2" t="str">
        <f ca="1">IF(PaymentSchedule[[#This Row],[رقم الدفعة]]&lt;&gt;"",SUM(INDEX(PaymentSchedule[الفائدة],1,1):PaymentSchedule[[#This Row],[الفائدة]]),"")</f>
        <v/>
      </c>
    </row>
    <row r="248" spans="1:11" x14ac:dyDescent="0.2">
      <c r="A248" s="13"/>
      <c r="B248" s="1" t="str">
        <f ca="1">IF(LoanIsGood,IF(ROW()-ROW(PaymentSchedule[[#Headers],[رقم الدفعة]])&gt;عدد_الدفعات_المجدولة,"",ROW()-ROW(PaymentSchedule[[#Headers],[رقم الدفعة]])),"")</f>
        <v/>
      </c>
      <c r="C248" s="4" t="str">
        <f ca="1">IF(PaymentSchedule[[#This Row],[رقم الدفعة]]&lt;&gt;"",EOMONTH(LoanStartDate,ROW(PaymentSchedule[[#This Row],[رقم الدفعة]])-ROW(PaymentSchedule[[#Headers],[رقم الدفعة]])-2)+DAY(LoanStartDate),"")</f>
        <v/>
      </c>
      <c r="D248" s="2" t="str">
        <f ca="1">IF(PaymentSchedule[[#This Row],[رقم الدفعة]]&lt;&gt;"",IF(ROW()-ROW(PaymentSchedule[[#Headers],[الرصيد الأوليّ]])=1,مبلغ_القرض,INDEX(PaymentSchedule[الرصيد الختامي],ROW()-ROW(PaymentSchedule[[#Headers],[الرصيد الأوليّ]])-1)),"")</f>
        <v/>
      </c>
      <c r="E248" s="2" t="str">
        <f ca="1">IF(PaymentSchedule[[#This Row],[رقم الدفعة]]&lt;&gt;"",الدفعة_المجدولة,"")</f>
        <v/>
      </c>
      <c r="F24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8" s="2" t="str">
        <f ca="1">IF(PaymentSchedule[[#This Row],[رقم الدفعة]]&lt;&gt;"",PaymentSchedule[[#This Row],[إجمالي الدفعات]]-PaymentSchedule[[#This Row],[الفائدة]],"")</f>
        <v/>
      </c>
      <c r="I248" s="2" t="str">
        <f ca="1">IF(PaymentSchedule[[#This Row],[رقم الدفعة]]&lt;&gt;"",PaymentSchedule[[#This Row],[الرصيد الأوليّ]]*(InterestRate/PaymentsPerYear),"")</f>
        <v/>
      </c>
      <c r="J24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8" s="2" t="str">
        <f ca="1">IF(PaymentSchedule[[#This Row],[رقم الدفعة]]&lt;&gt;"",SUM(INDEX(PaymentSchedule[الفائدة],1,1):PaymentSchedule[[#This Row],[الفائدة]]),"")</f>
        <v/>
      </c>
    </row>
    <row r="249" spans="1:11" x14ac:dyDescent="0.2">
      <c r="A249" s="13"/>
      <c r="B249" s="1" t="str">
        <f ca="1">IF(LoanIsGood,IF(ROW()-ROW(PaymentSchedule[[#Headers],[رقم الدفعة]])&gt;عدد_الدفعات_المجدولة,"",ROW()-ROW(PaymentSchedule[[#Headers],[رقم الدفعة]])),"")</f>
        <v/>
      </c>
      <c r="C249" s="4" t="str">
        <f ca="1">IF(PaymentSchedule[[#This Row],[رقم الدفعة]]&lt;&gt;"",EOMONTH(LoanStartDate,ROW(PaymentSchedule[[#This Row],[رقم الدفعة]])-ROW(PaymentSchedule[[#Headers],[رقم الدفعة]])-2)+DAY(LoanStartDate),"")</f>
        <v/>
      </c>
      <c r="D249" s="2" t="str">
        <f ca="1">IF(PaymentSchedule[[#This Row],[رقم الدفعة]]&lt;&gt;"",IF(ROW()-ROW(PaymentSchedule[[#Headers],[الرصيد الأوليّ]])=1,مبلغ_القرض,INDEX(PaymentSchedule[الرصيد الختامي],ROW()-ROW(PaymentSchedule[[#Headers],[الرصيد الأوليّ]])-1)),"")</f>
        <v/>
      </c>
      <c r="E249" s="2" t="str">
        <f ca="1">IF(PaymentSchedule[[#This Row],[رقم الدفعة]]&lt;&gt;"",الدفعة_المجدولة,"")</f>
        <v/>
      </c>
      <c r="F24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4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49" s="2" t="str">
        <f ca="1">IF(PaymentSchedule[[#This Row],[رقم الدفعة]]&lt;&gt;"",PaymentSchedule[[#This Row],[إجمالي الدفعات]]-PaymentSchedule[[#This Row],[الفائدة]],"")</f>
        <v/>
      </c>
      <c r="I249" s="2" t="str">
        <f ca="1">IF(PaymentSchedule[[#This Row],[رقم الدفعة]]&lt;&gt;"",PaymentSchedule[[#This Row],[الرصيد الأوليّ]]*(InterestRate/PaymentsPerYear),"")</f>
        <v/>
      </c>
      <c r="J24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49" s="2" t="str">
        <f ca="1">IF(PaymentSchedule[[#This Row],[رقم الدفعة]]&lt;&gt;"",SUM(INDEX(PaymentSchedule[الفائدة],1,1):PaymentSchedule[[#This Row],[الفائدة]]),"")</f>
        <v/>
      </c>
    </row>
    <row r="250" spans="1:11" x14ac:dyDescent="0.2">
      <c r="A250" s="13"/>
      <c r="B250" s="1" t="str">
        <f ca="1">IF(LoanIsGood,IF(ROW()-ROW(PaymentSchedule[[#Headers],[رقم الدفعة]])&gt;عدد_الدفعات_المجدولة,"",ROW()-ROW(PaymentSchedule[[#Headers],[رقم الدفعة]])),"")</f>
        <v/>
      </c>
      <c r="C250" s="4" t="str">
        <f ca="1">IF(PaymentSchedule[[#This Row],[رقم الدفعة]]&lt;&gt;"",EOMONTH(LoanStartDate,ROW(PaymentSchedule[[#This Row],[رقم الدفعة]])-ROW(PaymentSchedule[[#Headers],[رقم الدفعة]])-2)+DAY(LoanStartDate),"")</f>
        <v/>
      </c>
      <c r="D250" s="2" t="str">
        <f ca="1">IF(PaymentSchedule[[#This Row],[رقم الدفعة]]&lt;&gt;"",IF(ROW()-ROW(PaymentSchedule[[#Headers],[الرصيد الأوليّ]])=1,مبلغ_القرض,INDEX(PaymentSchedule[الرصيد الختامي],ROW()-ROW(PaymentSchedule[[#Headers],[الرصيد الأوليّ]])-1)),"")</f>
        <v/>
      </c>
      <c r="E250" s="2" t="str">
        <f ca="1">IF(PaymentSchedule[[#This Row],[رقم الدفعة]]&lt;&gt;"",الدفعة_المجدولة,"")</f>
        <v/>
      </c>
      <c r="F25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0" s="2" t="str">
        <f ca="1">IF(PaymentSchedule[[#This Row],[رقم الدفعة]]&lt;&gt;"",PaymentSchedule[[#This Row],[إجمالي الدفعات]]-PaymentSchedule[[#This Row],[الفائدة]],"")</f>
        <v/>
      </c>
      <c r="I250" s="2" t="str">
        <f ca="1">IF(PaymentSchedule[[#This Row],[رقم الدفعة]]&lt;&gt;"",PaymentSchedule[[#This Row],[الرصيد الأوليّ]]*(InterestRate/PaymentsPerYear),"")</f>
        <v/>
      </c>
      <c r="J25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0" s="2" t="str">
        <f ca="1">IF(PaymentSchedule[[#This Row],[رقم الدفعة]]&lt;&gt;"",SUM(INDEX(PaymentSchedule[الفائدة],1,1):PaymentSchedule[[#This Row],[الفائدة]]),"")</f>
        <v/>
      </c>
    </row>
    <row r="251" spans="1:11" x14ac:dyDescent="0.2">
      <c r="A251" s="13"/>
      <c r="B251" s="1" t="str">
        <f ca="1">IF(LoanIsGood,IF(ROW()-ROW(PaymentSchedule[[#Headers],[رقم الدفعة]])&gt;عدد_الدفعات_المجدولة,"",ROW()-ROW(PaymentSchedule[[#Headers],[رقم الدفعة]])),"")</f>
        <v/>
      </c>
      <c r="C251" s="4" t="str">
        <f ca="1">IF(PaymentSchedule[[#This Row],[رقم الدفعة]]&lt;&gt;"",EOMONTH(LoanStartDate,ROW(PaymentSchedule[[#This Row],[رقم الدفعة]])-ROW(PaymentSchedule[[#Headers],[رقم الدفعة]])-2)+DAY(LoanStartDate),"")</f>
        <v/>
      </c>
      <c r="D251" s="2" t="str">
        <f ca="1">IF(PaymentSchedule[[#This Row],[رقم الدفعة]]&lt;&gt;"",IF(ROW()-ROW(PaymentSchedule[[#Headers],[الرصيد الأوليّ]])=1,مبلغ_القرض,INDEX(PaymentSchedule[الرصيد الختامي],ROW()-ROW(PaymentSchedule[[#Headers],[الرصيد الأوليّ]])-1)),"")</f>
        <v/>
      </c>
      <c r="E251" s="2" t="str">
        <f ca="1">IF(PaymentSchedule[[#This Row],[رقم الدفعة]]&lt;&gt;"",الدفعة_المجدولة,"")</f>
        <v/>
      </c>
      <c r="F25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1" s="2" t="str">
        <f ca="1">IF(PaymentSchedule[[#This Row],[رقم الدفعة]]&lt;&gt;"",PaymentSchedule[[#This Row],[إجمالي الدفعات]]-PaymentSchedule[[#This Row],[الفائدة]],"")</f>
        <v/>
      </c>
      <c r="I251" s="2" t="str">
        <f ca="1">IF(PaymentSchedule[[#This Row],[رقم الدفعة]]&lt;&gt;"",PaymentSchedule[[#This Row],[الرصيد الأوليّ]]*(InterestRate/PaymentsPerYear),"")</f>
        <v/>
      </c>
      <c r="J25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1" s="2" t="str">
        <f ca="1">IF(PaymentSchedule[[#This Row],[رقم الدفعة]]&lt;&gt;"",SUM(INDEX(PaymentSchedule[الفائدة],1,1):PaymentSchedule[[#This Row],[الفائدة]]),"")</f>
        <v/>
      </c>
    </row>
    <row r="252" spans="1:11" x14ac:dyDescent="0.2">
      <c r="A252" s="13"/>
      <c r="B252" s="1" t="str">
        <f ca="1">IF(LoanIsGood,IF(ROW()-ROW(PaymentSchedule[[#Headers],[رقم الدفعة]])&gt;عدد_الدفعات_المجدولة,"",ROW()-ROW(PaymentSchedule[[#Headers],[رقم الدفعة]])),"")</f>
        <v/>
      </c>
      <c r="C252" s="4" t="str">
        <f ca="1">IF(PaymentSchedule[[#This Row],[رقم الدفعة]]&lt;&gt;"",EOMONTH(LoanStartDate,ROW(PaymentSchedule[[#This Row],[رقم الدفعة]])-ROW(PaymentSchedule[[#Headers],[رقم الدفعة]])-2)+DAY(LoanStartDate),"")</f>
        <v/>
      </c>
      <c r="D252" s="2" t="str">
        <f ca="1">IF(PaymentSchedule[[#This Row],[رقم الدفعة]]&lt;&gt;"",IF(ROW()-ROW(PaymentSchedule[[#Headers],[الرصيد الأوليّ]])=1,مبلغ_القرض,INDEX(PaymentSchedule[الرصيد الختامي],ROW()-ROW(PaymentSchedule[[#Headers],[الرصيد الأوليّ]])-1)),"")</f>
        <v/>
      </c>
      <c r="E252" s="2" t="str">
        <f ca="1">IF(PaymentSchedule[[#This Row],[رقم الدفعة]]&lt;&gt;"",الدفعة_المجدولة,"")</f>
        <v/>
      </c>
      <c r="F25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2" s="2" t="str">
        <f ca="1">IF(PaymentSchedule[[#This Row],[رقم الدفعة]]&lt;&gt;"",PaymentSchedule[[#This Row],[إجمالي الدفعات]]-PaymentSchedule[[#This Row],[الفائدة]],"")</f>
        <v/>
      </c>
      <c r="I252" s="2" t="str">
        <f ca="1">IF(PaymentSchedule[[#This Row],[رقم الدفعة]]&lt;&gt;"",PaymentSchedule[[#This Row],[الرصيد الأوليّ]]*(InterestRate/PaymentsPerYear),"")</f>
        <v/>
      </c>
      <c r="J25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2" s="2" t="str">
        <f ca="1">IF(PaymentSchedule[[#This Row],[رقم الدفعة]]&lt;&gt;"",SUM(INDEX(PaymentSchedule[الفائدة],1,1):PaymentSchedule[[#This Row],[الفائدة]]),"")</f>
        <v/>
      </c>
    </row>
    <row r="253" spans="1:11" x14ac:dyDescent="0.2">
      <c r="A253" s="13"/>
      <c r="B253" s="1" t="str">
        <f ca="1">IF(LoanIsGood,IF(ROW()-ROW(PaymentSchedule[[#Headers],[رقم الدفعة]])&gt;عدد_الدفعات_المجدولة,"",ROW()-ROW(PaymentSchedule[[#Headers],[رقم الدفعة]])),"")</f>
        <v/>
      </c>
      <c r="C253" s="4" t="str">
        <f ca="1">IF(PaymentSchedule[[#This Row],[رقم الدفعة]]&lt;&gt;"",EOMONTH(LoanStartDate,ROW(PaymentSchedule[[#This Row],[رقم الدفعة]])-ROW(PaymentSchedule[[#Headers],[رقم الدفعة]])-2)+DAY(LoanStartDate),"")</f>
        <v/>
      </c>
      <c r="D253" s="2" t="str">
        <f ca="1">IF(PaymentSchedule[[#This Row],[رقم الدفعة]]&lt;&gt;"",IF(ROW()-ROW(PaymentSchedule[[#Headers],[الرصيد الأوليّ]])=1,مبلغ_القرض,INDEX(PaymentSchedule[الرصيد الختامي],ROW()-ROW(PaymentSchedule[[#Headers],[الرصيد الأوليّ]])-1)),"")</f>
        <v/>
      </c>
      <c r="E253" s="2" t="str">
        <f ca="1">IF(PaymentSchedule[[#This Row],[رقم الدفعة]]&lt;&gt;"",الدفعة_المجدولة,"")</f>
        <v/>
      </c>
      <c r="F25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3" s="2" t="str">
        <f ca="1">IF(PaymentSchedule[[#This Row],[رقم الدفعة]]&lt;&gt;"",PaymentSchedule[[#This Row],[إجمالي الدفعات]]-PaymentSchedule[[#This Row],[الفائدة]],"")</f>
        <v/>
      </c>
      <c r="I253" s="2" t="str">
        <f ca="1">IF(PaymentSchedule[[#This Row],[رقم الدفعة]]&lt;&gt;"",PaymentSchedule[[#This Row],[الرصيد الأوليّ]]*(InterestRate/PaymentsPerYear),"")</f>
        <v/>
      </c>
      <c r="J25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3" s="2" t="str">
        <f ca="1">IF(PaymentSchedule[[#This Row],[رقم الدفعة]]&lt;&gt;"",SUM(INDEX(PaymentSchedule[الفائدة],1,1):PaymentSchedule[[#This Row],[الفائدة]]),"")</f>
        <v/>
      </c>
    </row>
    <row r="254" spans="1:11" x14ac:dyDescent="0.2">
      <c r="A254" s="13"/>
      <c r="B254" s="1" t="str">
        <f ca="1">IF(LoanIsGood,IF(ROW()-ROW(PaymentSchedule[[#Headers],[رقم الدفعة]])&gt;عدد_الدفعات_المجدولة,"",ROW()-ROW(PaymentSchedule[[#Headers],[رقم الدفعة]])),"")</f>
        <v/>
      </c>
      <c r="C254" s="4" t="str">
        <f ca="1">IF(PaymentSchedule[[#This Row],[رقم الدفعة]]&lt;&gt;"",EOMONTH(LoanStartDate,ROW(PaymentSchedule[[#This Row],[رقم الدفعة]])-ROW(PaymentSchedule[[#Headers],[رقم الدفعة]])-2)+DAY(LoanStartDate),"")</f>
        <v/>
      </c>
      <c r="D254" s="2" t="str">
        <f ca="1">IF(PaymentSchedule[[#This Row],[رقم الدفعة]]&lt;&gt;"",IF(ROW()-ROW(PaymentSchedule[[#Headers],[الرصيد الأوليّ]])=1,مبلغ_القرض,INDEX(PaymentSchedule[الرصيد الختامي],ROW()-ROW(PaymentSchedule[[#Headers],[الرصيد الأوليّ]])-1)),"")</f>
        <v/>
      </c>
      <c r="E254" s="2" t="str">
        <f ca="1">IF(PaymentSchedule[[#This Row],[رقم الدفعة]]&lt;&gt;"",الدفعة_المجدولة,"")</f>
        <v/>
      </c>
      <c r="F25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4" s="2" t="str">
        <f ca="1">IF(PaymentSchedule[[#This Row],[رقم الدفعة]]&lt;&gt;"",PaymentSchedule[[#This Row],[إجمالي الدفعات]]-PaymentSchedule[[#This Row],[الفائدة]],"")</f>
        <v/>
      </c>
      <c r="I254" s="2" t="str">
        <f ca="1">IF(PaymentSchedule[[#This Row],[رقم الدفعة]]&lt;&gt;"",PaymentSchedule[[#This Row],[الرصيد الأوليّ]]*(InterestRate/PaymentsPerYear),"")</f>
        <v/>
      </c>
      <c r="J25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4" s="2" t="str">
        <f ca="1">IF(PaymentSchedule[[#This Row],[رقم الدفعة]]&lt;&gt;"",SUM(INDEX(PaymentSchedule[الفائدة],1,1):PaymentSchedule[[#This Row],[الفائدة]]),"")</f>
        <v/>
      </c>
    </row>
    <row r="255" spans="1:11" x14ac:dyDescent="0.2">
      <c r="A255" s="13"/>
      <c r="B255" s="1" t="str">
        <f ca="1">IF(LoanIsGood,IF(ROW()-ROW(PaymentSchedule[[#Headers],[رقم الدفعة]])&gt;عدد_الدفعات_المجدولة,"",ROW()-ROW(PaymentSchedule[[#Headers],[رقم الدفعة]])),"")</f>
        <v/>
      </c>
      <c r="C255" s="4" t="str">
        <f ca="1">IF(PaymentSchedule[[#This Row],[رقم الدفعة]]&lt;&gt;"",EOMONTH(LoanStartDate,ROW(PaymentSchedule[[#This Row],[رقم الدفعة]])-ROW(PaymentSchedule[[#Headers],[رقم الدفعة]])-2)+DAY(LoanStartDate),"")</f>
        <v/>
      </c>
      <c r="D255" s="2" t="str">
        <f ca="1">IF(PaymentSchedule[[#This Row],[رقم الدفعة]]&lt;&gt;"",IF(ROW()-ROW(PaymentSchedule[[#Headers],[الرصيد الأوليّ]])=1,مبلغ_القرض,INDEX(PaymentSchedule[الرصيد الختامي],ROW()-ROW(PaymentSchedule[[#Headers],[الرصيد الأوليّ]])-1)),"")</f>
        <v/>
      </c>
      <c r="E255" s="2" t="str">
        <f ca="1">IF(PaymentSchedule[[#This Row],[رقم الدفعة]]&lt;&gt;"",الدفعة_المجدولة,"")</f>
        <v/>
      </c>
      <c r="F25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5" s="2" t="str">
        <f ca="1">IF(PaymentSchedule[[#This Row],[رقم الدفعة]]&lt;&gt;"",PaymentSchedule[[#This Row],[إجمالي الدفعات]]-PaymentSchedule[[#This Row],[الفائدة]],"")</f>
        <v/>
      </c>
      <c r="I255" s="2" t="str">
        <f ca="1">IF(PaymentSchedule[[#This Row],[رقم الدفعة]]&lt;&gt;"",PaymentSchedule[[#This Row],[الرصيد الأوليّ]]*(InterestRate/PaymentsPerYear),"")</f>
        <v/>
      </c>
      <c r="J25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5" s="2" t="str">
        <f ca="1">IF(PaymentSchedule[[#This Row],[رقم الدفعة]]&lt;&gt;"",SUM(INDEX(PaymentSchedule[الفائدة],1,1):PaymentSchedule[[#This Row],[الفائدة]]),"")</f>
        <v/>
      </c>
    </row>
    <row r="256" spans="1:11" x14ac:dyDescent="0.2">
      <c r="A256" s="13"/>
      <c r="B256" s="1" t="str">
        <f ca="1">IF(LoanIsGood,IF(ROW()-ROW(PaymentSchedule[[#Headers],[رقم الدفعة]])&gt;عدد_الدفعات_المجدولة,"",ROW()-ROW(PaymentSchedule[[#Headers],[رقم الدفعة]])),"")</f>
        <v/>
      </c>
      <c r="C256" s="4" t="str">
        <f ca="1">IF(PaymentSchedule[[#This Row],[رقم الدفعة]]&lt;&gt;"",EOMONTH(LoanStartDate,ROW(PaymentSchedule[[#This Row],[رقم الدفعة]])-ROW(PaymentSchedule[[#Headers],[رقم الدفعة]])-2)+DAY(LoanStartDate),"")</f>
        <v/>
      </c>
      <c r="D256" s="2" t="str">
        <f ca="1">IF(PaymentSchedule[[#This Row],[رقم الدفعة]]&lt;&gt;"",IF(ROW()-ROW(PaymentSchedule[[#Headers],[الرصيد الأوليّ]])=1,مبلغ_القرض,INDEX(PaymentSchedule[الرصيد الختامي],ROW()-ROW(PaymentSchedule[[#Headers],[الرصيد الأوليّ]])-1)),"")</f>
        <v/>
      </c>
      <c r="E256" s="2" t="str">
        <f ca="1">IF(PaymentSchedule[[#This Row],[رقم الدفعة]]&lt;&gt;"",الدفعة_المجدولة,"")</f>
        <v/>
      </c>
      <c r="F25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6" s="2" t="str">
        <f ca="1">IF(PaymentSchedule[[#This Row],[رقم الدفعة]]&lt;&gt;"",PaymentSchedule[[#This Row],[إجمالي الدفعات]]-PaymentSchedule[[#This Row],[الفائدة]],"")</f>
        <v/>
      </c>
      <c r="I256" s="2" t="str">
        <f ca="1">IF(PaymentSchedule[[#This Row],[رقم الدفعة]]&lt;&gt;"",PaymentSchedule[[#This Row],[الرصيد الأوليّ]]*(InterestRate/PaymentsPerYear),"")</f>
        <v/>
      </c>
      <c r="J25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6" s="2" t="str">
        <f ca="1">IF(PaymentSchedule[[#This Row],[رقم الدفعة]]&lt;&gt;"",SUM(INDEX(PaymentSchedule[الفائدة],1,1):PaymentSchedule[[#This Row],[الفائدة]]),"")</f>
        <v/>
      </c>
    </row>
    <row r="257" spans="1:11" x14ac:dyDescent="0.2">
      <c r="A257" s="13"/>
      <c r="B257" s="1" t="str">
        <f ca="1">IF(LoanIsGood,IF(ROW()-ROW(PaymentSchedule[[#Headers],[رقم الدفعة]])&gt;عدد_الدفعات_المجدولة,"",ROW()-ROW(PaymentSchedule[[#Headers],[رقم الدفعة]])),"")</f>
        <v/>
      </c>
      <c r="C257" s="4" t="str">
        <f ca="1">IF(PaymentSchedule[[#This Row],[رقم الدفعة]]&lt;&gt;"",EOMONTH(LoanStartDate,ROW(PaymentSchedule[[#This Row],[رقم الدفعة]])-ROW(PaymentSchedule[[#Headers],[رقم الدفعة]])-2)+DAY(LoanStartDate),"")</f>
        <v/>
      </c>
      <c r="D257" s="2" t="str">
        <f ca="1">IF(PaymentSchedule[[#This Row],[رقم الدفعة]]&lt;&gt;"",IF(ROW()-ROW(PaymentSchedule[[#Headers],[الرصيد الأوليّ]])=1,مبلغ_القرض,INDEX(PaymentSchedule[الرصيد الختامي],ROW()-ROW(PaymentSchedule[[#Headers],[الرصيد الأوليّ]])-1)),"")</f>
        <v/>
      </c>
      <c r="E257" s="2" t="str">
        <f ca="1">IF(PaymentSchedule[[#This Row],[رقم الدفعة]]&lt;&gt;"",الدفعة_المجدولة,"")</f>
        <v/>
      </c>
      <c r="F25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7" s="2" t="str">
        <f ca="1">IF(PaymentSchedule[[#This Row],[رقم الدفعة]]&lt;&gt;"",PaymentSchedule[[#This Row],[إجمالي الدفعات]]-PaymentSchedule[[#This Row],[الفائدة]],"")</f>
        <v/>
      </c>
      <c r="I257" s="2" t="str">
        <f ca="1">IF(PaymentSchedule[[#This Row],[رقم الدفعة]]&lt;&gt;"",PaymentSchedule[[#This Row],[الرصيد الأوليّ]]*(InterestRate/PaymentsPerYear),"")</f>
        <v/>
      </c>
      <c r="J25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7" s="2" t="str">
        <f ca="1">IF(PaymentSchedule[[#This Row],[رقم الدفعة]]&lt;&gt;"",SUM(INDEX(PaymentSchedule[الفائدة],1,1):PaymentSchedule[[#This Row],[الفائدة]]),"")</f>
        <v/>
      </c>
    </row>
    <row r="258" spans="1:11" x14ac:dyDescent="0.2">
      <c r="A258" s="13"/>
      <c r="B258" s="1" t="str">
        <f ca="1">IF(LoanIsGood,IF(ROW()-ROW(PaymentSchedule[[#Headers],[رقم الدفعة]])&gt;عدد_الدفعات_المجدولة,"",ROW()-ROW(PaymentSchedule[[#Headers],[رقم الدفعة]])),"")</f>
        <v/>
      </c>
      <c r="C258" s="4" t="str">
        <f ca="1">IF(PaymentSchedule[[#This Row],[رقم الدفعة]]&lt;&gt;"",EOMONTH(LoanStartDate,ROW(PaymentSchedule[[#This Row],[رقم الدفعة]])-ROW(PaymentSchedule[[#Headers],[رقم الدفعة]])-2)+DAY(LoanStartDate),"")</f>
        <v/>
      </c>
      <c r="D258" s="2" t="str">
        <f ca="1">IF(PaymentSchedule[[#This Row],[رقم الدفعة]]&lt;&gt;"",IF(ROW()-ROW(PaymentSchedule[[#Headers],[الرصيد الأوليّ]])=1,مبلغ_القرض,INDEX(PaymentSchedule[الرصيد الختامي],ROW()-ROW(PaymentSchedule[[#Headers],[الرصيد الأوليّ]])-1)),"")</f>
        <v/>
      </c>
      <c r="E258" s="2" t="str">
        <f ca="1">IF(PaymentSchedule[[#This Row],[رقم الدفعة]]&lt;&gt;"",الدفعة_المجدولة,"")</f>
        <v/>
      </c>
      <c r="F25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8" s="2" t="str">
        <f ca="1">IF(PaymentSchedule[[#This Row],[رقم الدفعة]]&lt;&gt;"",PaymentSchedule[[#This Row],[إجمالي الدفعات]]-PaymentSchedule[[#This Row],[الفائدة]],"")</f>
        <v/>
      </c>
      <c r="I258" s="2" t="str">
        <f ca="1">IF(PaymentSchedule[[#This Row],[رقم الدفعة]]&lt;&gt;"",PaymentSchedule[[#This Row],[الرصيد الأوليّ]]*(InterestRate/PaymentsPerYear),"")</f>
        <v/>
      </c>
      <c r="J25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8" s="2" t="str">
        <f ca="1">IF(PaymentSchedule[[#This Row],[رقم الدفعة]]&lt;&gt;"",SUM(INDEX(PaymentSchedule[الفائدة],1,1):PaymentSchedule[[#This Row],[الفائدة]]),"")</f>
        <v/>
      </c>
    </row>
    <row r="259" spans="1:11" x14ac:dyDescent="0.2">
      <c r="A259" s="13"/>
      <c r="B259" s="1" t="str">
        <f ca="1">IF(LoanIsGood,IF(ROW()-ROW(PaymentSchedule[[#Headers],[رقم الدفعة]])&gt;عدد_الدفعات_المجدولة,"",ROW()-ROW(PaymentSchedule[[#Headers],[رقم الدفعة]])),"")</f>
        <v/>
      </c>
      <c r="C259" s="4" t="str">
        <f ca="1">IF(PaymentSchedule[[#This Row],[رقم الدفعة]]&lt;&gt;"",EOMONTH(LoanStartDate,ROW(PaymentSchedule[[#This Row],[رقم الدفعة]])-ROW(PaymentSchedule[[#Headers],[رقم الدفعة]])-2)+DAY(LoanStartDate),"")</f>
        <v/>
      </c>
      <c r="D259" s="2" t="str">
        <f ca="1">IF(PaymentSchedule[[#This Row],[رقم الدفعة]]&lt;&gt;"",IF(ROW()-ROW(PaymentSchedule[[#Headers],[الرصيد الأوليّ]])=1,مبلغ_القرض,INDEX(PaymentSchedule[الرصيد الختامي],ROW()-ROW(PaymentSchedule[[#Headers],[الرصيد الأوليّ]])-1)),"")</f>
        <v/>
      </c>
      <c r="E259" s="2" t="str">
        <f ca="1">IF(PaymentSchedule[[#This Row],[رقم الدفعة]]&lt;&gt;"",الدفعة_المجدولة,"")</f>
        <v/>
      </c>
      <c r="F25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5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59" s="2" t="str">
        <f ca="1">IF(PaymentSchedule[[#This Row],[رقم الدفعة]]&lt;&gt;"",PaymentSchedule[[#This Row],[إجمالي الدفعات]]-PaymentSchedule[[#This Row],[الفائدة]],"")</f>
        <v/>
      </c>
      <c r="I259" s="2" t="str">
        <f ca="1">IF(PaymentSchedule[[#This Row],[رقم الدفعة]]&lt;&gt;"",PaymentSchedule[[#This Row],[الرصيد الأوليّ]]*(InterestRate/PaymentsPerYear),"")</f>
        <v/>
      </c>
      <c r="J25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59" s="2" t="str">
        <f ca="1">IF(PaymentSchedule[[#This Row],[رقم الدفعة]]&lt;&gt;"",SUM(INDEX(PaymentSchedule[الفائدة],1,1):PaymentSchedule[[#This Row],[الفائدة]]),"")</f>
        <v/>
      </c>
    </row>
    <row r="260" spans="1:11" x14ac:dyDescent="0.2">
      <c r="A260" s="13"/>
      <c r="B260" s="1" t="str">
        <f ca="1">IF(LoanIsGood,IF(ROW()-ROW(PaymentSchedule[[#Headers],[رقم الدفعة]])&gt;عدد_الدفعات_المجدولة,"",ROW()-ROW(PaymentSchedule[[#Headers],[رقم الدفعة]])),"")</f>
        <v/>
      </c>
      <c r="C260" s="4" t="str">
        <f ca="1">IF(PaymentSchedule[[#This Row],[رقم الدفعة]]&lt;&gt;"",EOMONTH(LoanStartDate,ROW(PaymentSchedule[[#This Row],[رقم الدفعة]])-ROW(PaymentSchedule[[#Headers],[رقم الدفعة]])-2)+DAY(LoanStartDate),"")</f>
        <v/>
      </c>
      <c r="D260" s="2" t="str">
        <f ca="1">IF(PaymentSchedule[[#This Row],[رقم الدفعة]]&lt;&gt;"",IF(ROW()-ROW(PaymentSchedule[[#Headers],[الرصيد الأوليّ]])=1,مبلغ_القرض,INDEX(PaymentSchedule[الرصيد الختامي],ROW()-ROW(PaymentSchedule[[#Headers],[الرصيد الأوليّ]])-1)),"")</f>
        <v/>
      </c>
      <c r="E260" s="2" t="str">
        <f ca="1">IF(PaymentSchedule[[#This Row],[رقم الدفعة]]&lt;&gt;"",الدفعة_المجدولة,"")</f>
        <v/>
      </c>
      <c r="F26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0" s="2" t="str">
        <f ca="1">IF(PaymentSchedule[[#This Row],[رقم الدفعة]]&lt;&gt;"",PaymentSchedule[[#This Row],[إجمالي الدفعات]]-PaymentSchedule[[#This Row],[الفائدة]],"")</f>
        <v/>
      </c>
      <c r="I260" s="2" t="str">
        <f ca="1">IF(PaymentSchedule[[#This Row],[رقم الدفعة]]&lt;&gt;"",PaymentSchedule[[#This Row],[الرصيد الأوليّ]]*(InterestRate/PaymentsPerYear),"")</f>
        <v/>
      </c>
      <c r="J26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0" s="2" t="str">
        <f ca="1">IF(PaymentSchedule[[#This Row],[رقم الدفعة]]&lt;&gt;"",SUM(INDEX(PaymentSchedule[الفائدة],1,1):PaymentSchedule[[#This Row],[الفائدة]]),"")</f>
        <v/>
      </c>
    </row>
    <row r="261" spans="1:11" x14ac:dyDescent="0.2">
      <c r="A261" s="13"/>
      <c r="B261" s="1" t="str">
        <f ca="1">IF(LoanIsGood,IF(ROW()-ROW(PaymentSchedule[[#Headers],[رقم الدفعة]])&gt;عدد_الدفعات_المجدولة,"",ROW()-ROW(PaymentSchedule[[#Headers],[رقم الدفعة]])),"")</f>
        <v/>
      </c>
      <c r="C261" s="4" t="str">
        <f ca="1">IF(PaymentSchedule[[#This Row],[رقم الدفعة]]&lt;&gt;"",EOMONTH(LoanStartDate,ROW(PaymentSchedule[[#This Row],[رقم الدفعة]])-ROW(PaymentSchedule[[#Headers],[رقم الدفعة]])-2)+DAY(LoanStartDate),"")</f>
        <v/>
      </c>
      <c r="D261" s="2" t="str">
        <f ca="1">IF(PaymentSchedule[[#This Row],[رقم الدفعة]]&lt;&gt;"",IF(ROW()-ROW(PaymentSchedule[[#Headers],[الرصيد الأوليّ]])=1,مبلغ_القرض,INDEX(PaymentSchedule[الرصيد الختامي],ROW()-ROW(PaymentSchedule[[#Headers],[الرصيد الأوليّ]])-1)),"")</f>
        <v/>
      </c>
      <c r="E261" s="2" t="str">
        <f ca="1">IF(PaymentSchedule[[#This Row],[رقم الدفعة]]&lt;&gt;"",الدفعة_المجدولة,"")</f>
        <v/>
      </c>
      <c r="F26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1" s="2" t="str">
        <f ca="1">IF(PaymentSchedule[[#This Row],[رقم الدفعة]]&lt;&gt;"",PaymentSchedule[[#This Row],[إجمالي الدفعات]]-PaymentSchedule[[#This Row],[الفائدة]],"")</f>
        <v/>
      </c>
      <c r="I261" s="2" t="str">
        <f ca="1">IF(PaymentSchedule[[#This Row],[رقم الدفعة]]&lt;&gt;"",PaymentSchedule[[#This Row],[الرصيد الأوليّ]]*(InterestRate/PaymentsPerYear),"")</f>
        <v/>
      </c>
      <c r="J26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1" s="2" t="str">
        <f ca="1">IF(PaymentSchedule[[#This Row],[رقم الدفعة]]&lt;&gt;"",SUM(INDEX(PaymentSchedule[الفائدة],1,1):PaymentSchedule[[#This Row],[الفائدة]]),"")</f>
        <v/>
      </c>
    </row>
    <row r="262" spans="1:11" x14ac:dyDescent="0.2">
      <c r="A262" s="13"/>
      <c r="B262" s="1" t="str">
        <f ca="1">IF(LoanIsGood,IF(ROW()-ROW(PaymentSchedule[[#Headers],[رقم الدفعة]])&gt;عدد_الدفعات_المجدولة,"",ROW()-ROW(PaymentSchedule[[#Headers],[رقم الدفعة]])),"")</f>
        <v/>
      </c>
      <c r="C262" s="4" t="str">
        <f ca="1">IF(PaymentSchedule[[#This Row],[رقم الدفعة]]&lt;&gt;"",EOMONTH(LoanStartDate,ROW(PaymentSchedule[[#This Row],[رقم الدفعة]])-ROW(PaymentSchedule[[#Headers],[رقم الدفعة]])-2)+DAY(LoanStartDate),"")</f>
        <v/>
      </c>
      <c r="D262" s="2" t="str">
        <f ca="1">IF(PaymentSchedule[[#This Row],[رقم الدفعة]]&lt;&gt;"",IF(ROW()-ROW(PaymentSchedule[[#Headers],[الرصيد الأوليّ]])=1,مبلغ_القرض,INDEX(PaymentSchedule[الرصيد الختامي],ROW()-ROW(PaymentSchedule[[#Headers],[الرصيد الأوليّ]])-1)),"")</f>
        <v/>
      </c>
      <c r="E262" s="2" t="str">
        <f ca="1">IF(PaymentSchedule[[#This Row],[رقم الدفعة]]&lt;&gt;"",الدفعة_المجدولة,"")</f>
        <v/>
      </c>
      <c r="F26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2" s="2" t="str">
        <f ca="1">IF(PaymentSchedule[[#This Row],[رقم الدفعة]]&lt;&gt;"",PaymentSchedule[[#This Row],[إجمالي الدفعات]]-PaymentSchedule[[#This Row],[الفائدة]],"")</f>
        <v/>
      </c>
      <c r="I262" s="2" t="str">
        <f ca="1">IF(PaymentSchedule[[#This Row],[رقم الدفعة]]&lt;&gt;"",PaymentSchedule[[#This Row],[الرصيد الأوليّ]]*(InterestRate/PaymentsPerYear),"")</f>
        <v/>
      </c>
      <c r="J26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2" s="2" t="str">
        <f ca="1">IF(PaymentSchedule[[#This Row],[رقم الدفعة]]&lt;&gt;"",SUM(INDEX(PaymentSchedule[الفائدة],1,1):PaymentSchedule[[#This Row],[الفائدة]]),"")</f>
        <v/>
      </c>
    </row>
    <row r="263" spans="1:11" x14ac:dyDescent="0.2">
      <c r="A263" s="13"/>
      <c r="B263" s="1" t="str">
        <f ca="1">IF(LoanIsGood,IF(ROW()-ROW(PaymentSchedule[[#Headers],[رقم الدفعة]])&gt;عدد_الدفعات_المجدولة,"",ROW()-ROW(PaymentSchedule[[#Headers],[رقم الدفعة]])),"")</f>
        <v/>
      </c>
      <c r="C263" s="4" t="str">
        <f ca="1">IF(PaymentSchedule[[#This Row],[رقم الدفعة]]&lt;&gt;"",EOMONTH(LoanStartDate,ROW(PaymentSchedule[[#This Row],[رقم الدفعة]])-ROW(PaymentSchedule[[#Headers],[رقم الدفعة]])-2)+DAY(LoanStartDate),"")</f>
        <v/>
      </c>
      <c r="D263" s="2" t="str">
        <f ca="1">IF(PaymentSchedule[[#This Row],[رقم الدفعة]]&lt;&gt;"",IF(ROW()-ROW(PaymentSchedule[[#Headers],[الرصيد الأوليّ]])=1,مبلغ_القرض,INDEX(PaymentSchedule[الرصيد الختامي],ROW()-ROW(PaymentSchedule[[#Headers],[الرصيد الأوليّ]])-1)),"")</f>
        <v/>
      </c>
      <c r="E263" s="2" t="str">
        <f ca="1">IF(PaymentSchedule[[#This Row],[رقم الدفعة]]&lt;&gt;"",الدفعة_المجدولة,"")</f>
        <v/>
      </c>
      <c r="F26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3" s="2" t="str">
        <f ca="1">IF(PaymentSchedule[[#This Row],[رقم الدفعة]]&lt;&gt;"",PaymentSchedule[[#This Row],[إجمالي الدفعات]]-PaymentSchedule[[#This Row],[الفائدة]],"")</f>
        <v/>
      </c>
      <c r="I263" s="2" t="str">
        <f ca="1">IF(PaymentSchedule[[#This Row],[رقم الدفعة]]&lt;&gt;"",PaymentSchedule[[#This Row],[الرصيد الأوليّ]]*(InterestRate/PaymentsPerYear),"")</f>
        <v/>
      </c>
      <c r="J26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3" s="2" t="str">
        <f ca="1">IF(PaymentSchedule[[#This Row],[رقم الدفعة]]&lt;&gt;"",SUM(INDEX(PaymentSchedule[الفائدة],1,1):PaymentSchedule[[#This Row],[الفائدة]]),"")</f>
        <v/>
      </c>
    </row>
    <row r="264" spans="1:11" x14ac:dyDescent="0.2">
      <c r="A264" s="13"/>
      <c r="B264" s="1" t="str">
        <f ca="1">IF(LoanIsGood,IF(ROW()-ROW(PaymentSchedule[[#Headers],[رقم الدفعة]])&gt;عدد_الدفعات_المجدولة,"",ROW()-ROW(PaymentSchedule[[#Headers],[رقم الدفعة]])),"")</f>
        <v/>
      </c>
      <c r="C264" s="4" t="str">
        <f ca="1">IF(PaymentSchedule[[#This Row],[رقم الدفعة]]&lt;&gt;"",EOMONTH(LoanStartDate,ROW(PaymentSchedule[[#This Row],[رقم الدفعة]])-ROW(PaymentSchedule[[#Headers],[رقم الدفعة]])-2)+DAY(LoanStartDate),"")</f>
        <v/>
      </c>
      <c r="D264" s="2" t="str">
        <f ca="1">IF(PaymentSchedule[[#This Row],[رقم الدفعة]]&lt;&gt;"",IF(ROW()-ROW(PaymentSchedule[[#Headers],[الرصيد الأوليّ]])=1,مبلغ_القرض,INDEX(PaymentSchedule[الرصيد الختامي],ROW()-ROW(PaymentSchedule[[#Headers],[الرصيد الأوليّ]])-1)),"")</f>
        <v/>
      </c>
      <c r="E264" s="2" t="str">
        <f ca="1">IF(PaymentSchedule[[#This Row],[رقم الدفعة]]&lt;&gt;"",الدفعة_المجدولة,"")</f>
        <v/>
      </c>
      <c r="F26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4" s="2" t="str">
        <f ca="1">IF(PaymentSchedule[[#This Row],[رقم الدفعة]]&lt;&gt;"",PaymentSchedule[[#This Row],[إجمالي الدفعات]]-PaymentSchedule[[#This Row],[الفائدة]],"")</f>
        <v/>
      </c>
      <c r="I264" s="2" t="str">
        <f ca="1">IF(PaymentSchedule[[#This Row],[رقم الدفعة]]&lt;&gt;"",PaymentSchedule[[#This Row],[الرصيد الأوليّ]]*(InterestRate/PaymentsPerYear),"")</f>
        <v/>
      </c>
      <c r="J26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4" s="2" t="str">
        <f ca="1">IF(PaymentSchedule[[#This Row],[رقم الدفعة]]&lt;&gt;"",SUM(INDEX(PaymentSchedule[الفائدة],1,1):PaymentSchedule[[#This Row],[الفائدة]]),"")</f>
        <v/>
      </c>
    </row>
    <row r="265" spans="1:11" x14ac:dyDescent="0.2">
      <c r="A265" s="13"/>
      <c r="B265" s="1" t="str">
        <f ca="1">IF(LoanIsGood,IF(ROW()-ROW(PaymentSchedule[[#Headers],[رقم الدفعة]])&gt;عدد_الدفعات_المجدولة,"",ROW()-ROW(PaymentSchedule[[#Headers],[رقم الدفعة]])),"")</f>
        <v/>
      </c>
      <c r="C265" s="4" t="str">
        <f ca="1">IF(PaymentSchedule[[#This Row],[رقم الدفعة]]&lt;&gt;"",EOMONTH(LoanStartDate,ROW(PaymentSchedule[[#This Row],[رقم الدفعة]])-ROW(PaymentSchedule[[#Headers],[رقم الدفعة]])-2)+DAY(LoanStartDate),"")</f>
        <v/>
      </c>
      <c r="D265" s="2" t="str">
        <f ca="1">IF(PaymentSchedule[[#This Row],[رقم الدفعة]]&lt;&gt;"",IF(ROW()-ROW(PaymentSchedule[[#Headers],[الرصيد الأوليّ]])=1,مبلغ_القرض,INDEX(PaymentSchedule[الرصيد الختامي],ROW()-ROW(PaymentSchedule[[#Headers],[الرصيد الأوليّ]])-1)),"")</f>
        <v/>
      </c>
      <c r="E265" s="2" t="str">
        <f ca="1">IF(PaymentSchedule[[#This Row],[رقم الدفعة]]&lt;&gt;"",الدفعة_المجدولة,"")</f>
        <v/>
      </c>
      <c r="F26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5" s="2" t="str">
        <f ca="1">IF(PaymentSchedule[[#This Row],[رقم الدفعة]]&lt;&gt;"",PaymentSchedule[[#This Row],[إجمالي الدفعات]]-PaymentSchedule[[#This Row],[الفائدة]],"")</f>
        <v/>
      </c>
      <c r="I265" s="2" t="str">
        <f ca="1">IF(PaymentSchedule[[#This Row],[رقم الدفعة]]&lt;&gt;"",PaymentSchedule[[#This Row],[الرصيد الأوليّ]]*(InterestRate/PaymentsPerYear),"")</f>
        <v/>
      </c>
      <c r="J26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5" s="2" t="str">
        <f ca="1">IF(PaymentSchedule[[#This Row],[رقم الدفعة]]&lt;&gt;"",SUM(INDEX(PaymentSchedule[الفائدة],1,1):PaymentSchedule[[#This Row],[الفائدة]]),"")</f>
        <v/>
      </c>
    </row>
    <row r="266" spans="1:11" x14ac:dyDescent="0.2">
      <c r="A266" s="13"/>
      <c r="B266" s="1" t="str">
        <f ca="1">IF(LoanIsGood,IF(ROW()-ROW(PaymentSchedule[[#Headers],[رقم الدفعة]])&gt;عدد_الدفعات_المجدولة,"",ROW()-ROW(PaymentSchedule[[#Headers],[رقم الدفعة]])),"")</f>
        <v/>
      </c>
      <c r="C266" s="4" t="str">
        <f ca="1">IF(PaymentSchedule[[#This Row],[رقم الدفعة]]&lt;&gt;"",EOMONTH(LoanStartDate,ROW(PaymentSchedule[[#This Row],[رقم الدفعة]])-ROW(PaymentSchedule[[#Headers],[رقم الدفعة]])-2)+DAY(LoanStartDate),"")</f>
        <v/>
      </c>
      <c r="D266" s="2" t="str">
        <f ca="1">IF(PaymentSchedule[[#This Row],[رقم الدفعة]]&lt;&gt;"",IF(ROW()-ROW(PaymentSchedule[[#Headers],[الرصيد الأوليّ]])=1,مبلغ_القرض,INDEX(PaymentSchedule[الرصيد الختامي],ROW()-ROW(PaymentSchedule[[#Headers],[الرصيد الأوليّ]])-1)),"")</f>
        <v/>
      </c>
      <c r="E266" s="2" t="str">
        <f ca="1">IF(PaymentSchedule[[#This Row],[رقم الدفعة]]&lt;&gt;"",الدفعة_المجدولة,"")</f>
        <v/>
      </c>
      <c r="F26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6" s="2" t="str">
        <f ca="1">IF(PaymentSchedule[[#This Row],[رقم الدفعة]]&lt;&gt;"",PaymentSchedule[[#This Row],[إجمالي الدفعات]]-PaymentSchedule[[#This Row],[الفائدة]],"")</f>
        <v/>
      </c>
      <c r="I266" s="2" t="str">
        <f ca="1">IF(PaymentSchedule[[#This Row],[رقم الدفعة]]&lt;&gt;"",PaymentSchedule[[#This Row],[الرصيد الأوليّ]]*(InterestRate/PaymentsPerYear),"")</f>
        <v/>
      </c>
      <c r="J26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6" s="2" t="str">
        <f ca="1">IF(PaymentSchedule[[#This Row],[رقم الدفعة]]&lt;&gt;"",SUM(INDEX(PaymentSchedule[الفائدة],1,1):PaymentSchedule[[#This Row],[الفائدة]]),"")</f>
        <v/>
      </c>
    </row>
    <row r="267" spans="1:11" x14ac:dyDescent="0.2">
      <c r="A267" s="13"/>
      <c r="B267" s="1" t="str">
        <f ca="1">IF(LoanIsGood,IF(ROW()-ROW(PaymentSchedule[[#Headers],[رقم الدفعة]])&gt;عدد_الدفعات_المجدولة,"",ROW()-ROW(PaymentSchedule[[#Headers],[رقم الدفعة]])),"")</f>
        <v/>
      </c>
      <c r="C267" s="4" t="str">
        <f ca="1">IF(PaymentSchedule[[#This Row],[رقم الدفعة]]&lt;&gt;"",EOMONTH(LoanStartDate,ROW(PaymentSchedule[[#This Row],[رقم الدفعة]])-ROW(PaymentSchedule[[#Headers],[رقم الدفعة]])-2)+DAY(LoanStartDate),"")</f>
        <v/>
      </c>
      <c r="D267" s="2" t="str">
        <f ca="1">IF(PaymentSchedule[[#This Row],[رقم الدفعة]]&lt;&gt;"",IF(ROW()-ROW(PaymentSchedule[[#Headers],[الرصيد الأوليّ]])=1,مبلغ_القرض,INDEX(PaymentSchedule[الرصيد الختامي],ROW()-ROW(PaymentSchedule[[#Headers],[الرصيد الأوليّ]])-1)),"")</f>
        <v/>
      </c>
      <c r="E267" s="2" t="str">
        <f ca="1">IF(PaymentSchedule[[#This Row],[رقم الدفعة]]&lt;&gt;"",الدفعة_المجدولة,"")</f>
        <v/>
      </c>
      <c r="F26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7" s="2" t="str">
        <f ca="1">IF(PaymentSchedule[[#This Row],[رقم الدفعة]]&lt;&gt;"",PaymentSchedule[[#This Row],[إجمالي الدفعات]]-PaymentSchedule[[#This Row],[الفائدة]],"")</f>
        <v/>
      </c>
      <c r="I267" s="2" t="str">
        <f ca="1">IF(PaymentSchedule[[#This Row],[رقم الدفعة]]&lt;&gt;"",PaymentSchedule[[#This Row],[الرصيد الأوليّ]]*(InterestRate/PaymentsPerYear),"")</f>
        <v/>
      </c>
      <c r="J26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7" s="2" t="str">
        <f ca="1">IF(PaymentSchedule[[#This Row],[رقم الدفعة]]&lt;&gt;"",SUM(INDEX(PaymentSchedule[الفائدة],1,1):PaymentSchedule[[#This Row],[الفائدة]]),"")</f>
        <v/>
      </c>
    </row>
    <row r="268" spans="1:11" x14ac:dyDescent="0.2">
      <c r="A268" s="13"/>
      <c r="B268" s="1" t="str">
        <f ca="1">IF(LoanIsGood,IF(ROW()-ROW(PaymentSchedule[[#Headers],[رقم الدفعة]])&gt;عدد_الدفعات_المجدولة,"",ROW()-ROW(PaymentSchedule[[#Headers],[رقم الدفعة]])),"")</f>
        <v/>
      </c>
      <c r="C268" s="4" t="str">
        <f ca="1">IF(PaymentSchedule[[#This Row],[رقم الدفعة]]&lt;&gt;"",EOMONTH(LoanStartDate,ROW(PaymentSchedule[[#This Row],[رقم الدفعة]])-ROW(PaymentSchedule[[#Headers],[رقم الدفعة]])-2)+DAY(LoanStartDate),"")</f>
        <v/>
      </c>
      <c r="D268" s="2" t="str">
        <f ca="1">IF(PaymentSchedule[[#This Row],[رقم الدفعة]]&lt;&gt;"",IF(ROW()-ROW(PaymentSchedule[[#Headers],[الرصيد الأوليّ]])=1,مبلغ_القرض,INDEX(PaymentSchedule[الرصيد الختامي],ROW()-ROW(PaymentSchedule[[#Headers],[الرصيد الأوليّ]])-1)),"")</f>
        <v/>
      </c>
      <c r="E268" s="2" t="str">
        <f ca="1">IF(PaymentSchedule[[#This Row],[رقم الدفعة]]&lt;&gt;"",الدفعة_المجدولة,"")</f>
        <v/>
      </c>
      <c r="F26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8" s="2" t="str">
        <f ca="1">IF(PaymentSchedule[[#This Row],[رقم الدفعة]]&lt;&gt;"",PaymentSchedule[[#This Row],[إجمالي الدفعات]]-PaymentSchedule[[#This Row],[الفائدة]],"")</f>
        <v/>
      </c>
      <c r="I268" s="2" t="str">
        <f ca="1">IF(PaymentSchedule[[#This Row],[رقم الدفعة]]&lt;&gt;"",PaymentSchedule[[#This Row],[الرصيد الأوليّ]]*(InterestRate/PaymentsPerYear),"")</f>
        <v/>
      </c>
      <c r="J26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8" s="2" t="str">
        <f ca="1">IF(PaymentSchedule[[#This Row],[رقم الدفعة]]&lt;&gt;"",SUM(INDEX(PaymentSchedule[الفائدة],1,1):PaymentSchedule[[#This Row],[الفائدة]]),"")</f>
        <v/>
      </c>
    </row>
    <row r="269" spans="1:11" x14ac:dyDescent="0.2">
      <c r="A269" s="13"/>
      <c r="B269" s="1" t="str">
        <f ca="1">IF(LoanIsGood,IF(ROW()-ROW(PaymentSchedule[[#Headers],[رقم الدفعة]])&gt;عدد_الدفعات_المجدولة,"",ROW()-ROW(PaymentSchedule[[#Headers],[رقم الدفعة]])),"")</f>
        <v/>
      </c>
      <c r="C269" s="4" t="str">
        <f ca="1">IF(PaymentSchedule[[#This Row],[رقم الدفعة]]&lt;&gt;"",EOMONTH(LoanStartDate,ROW(PaymentSchedule[[#This Row],[رقم الدفعة]])-ROW(PaymentSchedule[[#Headers],[رقم الدفعة]])-2)+DAY(LoanStartDate),"")</f>
        <v/>
      </c>
      <c r="D269" s="2" t="str">
        <f ca="1">IF(PaymentSchedule[[#This Row],[رقم الدفعة]]&lt;&gt;"",IF(ROW()-ROW(PaymentSchedule[[#Headers],[الرصيد الأوليّ]])=1,مبلغ_القرض,INDEX(PaymentSchedule[الرصيد الختامي],ROW()-ROW(PaymentSchedule[[#Headers],[الرصيد الأوليّ]])-1)),"")</f>
        <v/>
      </c>
      <c r="E269" s="2" t="str">
        <f ca="1">IF(PaymentSchedule[[#This Row],[رقم الدفعة]]&lt;&gt;"",الدفعة_المجدولة,"")</f>
        <v/>
      </c>
      <c r="F26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6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69" s="2" t="str">
        <f ca="1">IF(PaymentSchedule[[#This Row],[رقم الدفعة]]&lt;&gt;"",PaymentSchedule[[#This Row],[إجمالي الدفعات]]-PaymentSchedule[[#This Row],[الفائدة]],"")</f>
        <v/>
      </c>
      <c r="I269" s="2" t="str">
        <f ca="1">IF(PaymentSchedule[[#This Row],[رقم الدفعة]]&lt;&gt;"",PaymentSchedule[[#This Row],[الرصيد الأوليّ]]*(InterestRate/PaymentsPerYear),"")</f>
        <v/>
      </c>
      <c r="J26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69" s="2" t="str">
        <f ca="1">IF(PaymentSchedule[[#This Row],[رقم الدفعة]]&lt;&gt;"",SUM(INDEX(PaymentSchedule[الفائدة],1,1):PaymentSchedule[[#This Row],[الفائدة]]),"")</f>
        <v/>
      </c>
    </row>
    <row r="270" spans="1:11" x14ac:dyDescent="0.2">
      <c r="A270" s="13"/>
      <c r="B270" s="1" t="str">
        <f ca="1">IF(LoanIsGood,IF(ROW()-ROW(PaymentSchedule[[#Headers],[رقم الدفعة]])&gt;عدد_الدفعات_المجدولة,"",ROW()-ROW(PaymentSchedule[[#Headers],[رقم الدفعة]])),"")</f>
        <v/>
      </c>
      <c r="C270" s="4" t="str">
        <f ca="1">IF(PaymentSchedule[[#This Row],[رقم الدفعة]]&lt;&gt;"",EOMONTH(LoanStartDate,ROW(PaymentSchedule[[#This Row],[رقم الدفعة]])-ROW(PaymentSchedule[[#Headers],[رقم الدفعة]])-2)+DAY(LoanStartDate),"")</f>
        <v/>
      </c>
      <c r="D270" s="2" t="str">
        <f ca="1">IF(PaymentSchedule[[#This Row],[رقم الدفعة]]&lt;&gt;"",IF(ROW()-ROW(PaymentSchedule[[#Headers],[الرصيد الأوليّ]])=1,مبلغ_القرض,INDEX(PaymentSchedule[الرصيد الختامي],ROW()-ROW(PaymentSchedule[[#Headers],[الرصيد الأوليّ]])-1)),"")</f>
        <v/>
      </c>
      <c r="E270" s="2" t="str">
        <f ca="1">IF(PaymentSchedule[[#This Row],[رقم الدفعة]]&lt;&gt;"",الدفعة_المجدولة,"")</f>
        <v/>
      </c>
      <c r="F27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0" s="2" t="str">
        <f ca="1">IF(PaymentSchedule[[#This Row],[رقم الدفعة]]&lt;&gt;"",PaymentSchedule[[#This Row],[إجمالي الدفعات]]-PaymentSchedule[[#This Row],[الفائدة]],"")</f>
        <v/>
      </c>
      <c r="I270" s="2" t="str">
        <f ca="1">IF(PaymentSchedule[[#This Row],[رقم الدفعة]]&lt;&gt;"",PaymentSchedule[[#This Row],[الرصيد الأوليّ]]*(InterestRate/PaymentsPerYear),"")</f>
        <v/>
      </c>
      <c r="J27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0" s="2" t="str">
        <f ca="1">IF(PaymentSchedule[[#This Row],[رقم الدفعة]]&lt;&gt;"",SUM(INDEX(PaymentSchedule[الفائدة],1,1):PaymentSchedule[[#This Row],[الفائدة]]),"")</f>
        <v/>
      </c>
    </row>
    <row r="271" spans="1:11" x14ac:dyDescent="0.2">
      <c r="A271" s="13"/>
      <c r="B271" s="1" t="str">
        <f ca="1">IF(LoanIsGood,IF(ROW()-ROW(PaymentSchedule[[#Headers],[رقم الدفعة]])&gt;عدد_الدفعات_المجدولة,"",ROW()-ROW(PaymentSchedule[[#Headers],[رقم الدفعة]])),"")</f>
        <v/>
      </c>
      <c r="C271" s="4" t="str">
        <f ca="1">IF(PaymentSchedule[[#This Row],[رقم الدفعة]]&lt;&gt;"",EOMONTH(LoanStartDate,ROW(PaymentSchedule[[#This Row],[رقم الدفعة]])-ROW(PaymentSchedule[[#Headers],[رقم الدفعة]])-2)+DAY(LoanStartDate),"")</f>
        <v/>
      </c>
      <c r="D271" s="2" t="str">
        <f ca="1">IF(PaymentSchedule[[#This Row],[رقم الدفعة]]&lt;&gt;"",IF(ROW()-ROW(PaymentSchedule[[#Headers],[الرصيد الأوليّ]])=1,مبلغ_القرض,INDEX(PaymentSchedule[الرصيد الختامي],ROW()-ROW(PaymentSchedule[[#Headers],[الرصيد الأوليّ]])-1)),"")</f>
        <v/>
      </c>
      <c r="E271" s="2" t="str">
        <f ca="1">IF(PaymentSchedule[[#This Row],[رقم الدفعة]]&lt;&gt;"",الدفعة_المجدولة,"")</f>
        <v/>
      </c>
      <c r="F27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1" s="2" t="str">
        <f ca="1">IF(PaymentSchedule[[#This Row],[رقم الدفعة]]&lt;&gt;"",PaymentSchedule[[#This Row],[إجمالي الدفعات]]-PaymentSchedule[[#This Row],[الفائدة]],"")</f>
        <v/>
      </c>
      <c r="I271" s="2" t="str">
        <f ca="1">IF(PaymentSchedule[[#This Row],[رقم الدفعة]]&lt;&gt;"",PaymentSchedule[[#This Row],[الرصيد الأوليّ]]*(InterestRate/PaymentsPerYear),"")</f>
        <v/>
      </c>
      <c r="J27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1" s="2" t="str">
        <f ca="1">IF(PaymentSchedule[[#This Row],[رقم الدفعة]]&lt;&gt;"",SUM(INDEX(PaymentSchedule[الفائدة],1,1):PaymentSchedule[[#This Row],[الفائدة]]),"")</f>
        <v/>
      </c>
    </row>
    <row r="272" spans="1:11" x14ac:dyDescent="0.2">
      <c r="A272" s="13"/>
      <c r="B272" s="1" t="str">
        <f ca="1">IF(LoanIsGood,IF(ROW()-ROW(PaymentSchedule[[#Headers],[رقم الدفعة]])&gt;عدد_الدفعات_المجدولة,"",ROW()-ROW(PaymentSchedule[[#Headers],[رقم الدفعة]])),"")</f>
        <v/>
      </c>
      <c r="C272" s="4" t="str">
        <f ca="1">IF(PaymentSchedule[[#This Row],[رقم الدفعة]]&lt;&gt;"",EOMONTH(LoanStartDate,ROW(PaymentSchedule[[#This Row],[رقم الدفعة]])-ROW(PaymentSchedule[[#Headers],[رقم الدفعة]])-2)+DAY(LoanStartDate),"")</f>
        <v/>
      </c>
      <c r="D272" s="2" t="str">
        <f ca="1">IF(PaymentSchedule[[#This Row],[رقم الدفعة]]&lt;&gt;"",IF(ROW()-ROW(PaymentSchedule[[#Headers],[الرصيد الأوليّ]])=1,مبلغ_القرض,INDEX(PaymentSchedule[الرصيد الختامي],ROW()-ROW(PaymentSchedule[[#Headers],[الرصيد الأوليّ]])-1)),"")</f>
        <v/>
      </c>
      <c r="E272" s="2" t="str">
        <f ca="1">IF(PaymentSchedule[[#This Row],[رقم الدفعة]]&lt;&gt;"",الدفعة_المجدولة,"")</f>
        <v/>
      </c>
      <c r="F27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2" s="2" t="str">
        <f ca="1">IF(PaymentSchedule[[#This Row],[رقم الدفعة]]&lt;&gt;"",PaymentSchedule[[#This Row],[إجمالي الدفعات]]-PaymentSchedule[[#This Row],[الفائدة]],"")</f>
        <v/>
      </c>
      <c r="I272" s="2" t="str">
        <f ca="1">IF(PaymentSchedule[[#This Row],[رقم الدفعة]]&lt;&gt;"",PaymentSchedule[[#This Row],[الرصيد الأوليّ]]*(InterestRate/PaymentsPerYear),"")</f>
        <v/>
      </c>
      <c r="J27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2" s="2" t="str">
        <f ca="1">IF(PaymentSchedule[[#This Row],[رقم الدفعة]]&lt;&gt;"",SUM(INDEX(PaymentSchedule[الفائدة],1,1):PaymentSchedule[[#This Row],[الفائدة]]),"")</f>
        <v/>
      </c>
    </row>
    <row r="273" spans="1:11" x14ac:dyDescent="0.2">
      <c r="A273" s="13"/>
      <c r="B273" s="1" t="str">
        <f ca="1">IF(LoanIsGood,IF(ROW()-ROW(PaymentSchedule[[#Headers],[رقم الدفعة]])&gt;عدد_الدفعات_المجدولة,"",ROW()-ROW(PaymentSchedule[[#Headers],[رقم الدفعة]])),"")</f>
        <v/>
      </c>
      <c r="C273" s="4" t="str">
        <f ca="1">IF(PaymentSchedule[[#This Row],[رقم الدفعة]]&lt;&gt;"",EOMONTH(LoanStartDate,ROW(PaymentSchedule[[#This Row],[رقم الدفعة]])-ROW(PaymentSchedule[[#Headers],[رقم الدفعة]])-2)+DAY(LoanStartDate),"")</f>
        <v/>
      </c>
      <c r="D273" s="2" t="str">
        <f ca="1">IF(PaymentSchedule[[#This Row],[رقم الدفعة]]&lt;&gt;"",IF(ROW()-ROW(PaymentSchedule[[#Headers],[الرصيد الأوليّ]])=1,مبلغ_القرض,INDEX(PaymentSchedule[الرصيد الختامي],ROW()-ROW(PaymentSchedule[[#Headers],[الرصيد الأوليّ]])-1)),"")</f>
        <v/>
      </c>
      <c r="E273" s="2" t="str">
        <f ca="1">IF(PaymentSchedule[[#This Row],[رقم الدفعة]]&lt;&gt;"",الدفعة_المجدولة,"")</f>
        <v/>
      </c>
      <c r="F27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3" s="2" t="str">
        <f ca="1">IF(PaymentSchedule[[#This Row],[رقم الدفعة]]&lt;&gt;"",PaymentSchedule[[#This Row],[إجمالي الدفعات]]-PaymentSchedule[[#This Row],[الفائدة]],"")</f>
        <v/>
      </c>
      <c r="I273" s="2" t="str">
        <f ca="1">IF(PaymentSchedule[[#This Row],[رقم الدفعة]]&lt;&gt;"",PaymentSchedule[[#This Row],[الرصيد الأوليّ]]*(InterestRate/PaymentsPerYear),"")</f>
        <v/>
      </c>
      <c r="J27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3" s="2" t="str">
        <f ca="1">IF(PaymentSchedule[[#This Row],[رقم الدفعة]]&lt;&gt;"",SUM(INDEX(PaymentSchedule[الفائدة],1,1):PaymentSchedule[[#This Row],[الفائدة]]),"")</f>
        <v/>
      </c>
    </row>
    <row r="274" spans="1:11" x14ac:dyDescent="0.2">
      <c r="A274" s="13"/>
      <c r="B274" s="1" t="str">
        <f ca="1">IF(LoanIsGood,IF(ROW()-ROW(PaymentSchedule[[#Headers],[رقم الدفعة]])&gt;عدد_الدفعات_المجدولة,"",ROW()-ROW(PaymentSchedule[[#Headers],[رقم الدفعة]])),"")</f>
        <v/>
      </c>
      <c r="C274" s="4" t="str">
        <f ca="1">IF(PaymentSchedule[[#This Row],[رقم الدفعة]]&lt;&gt;"",EOMONTH(LoanStartDate,ROW(PaymentSchedule[[#This Row],[رقم الدفعة]])-ROW(PaymentSchedule[[#Headers],[رقم الدفعة]])-2)+DAY(LoanStartDate),"")</f>
        <v/>
      </c>
      <c r="D274" s="2" t="str">
        <f ca="1">IF(PaymentSchedule[[#This Row],[رقم الدفعة]]&lt;&gt;"",IF(ROW()-ROW(PaymentSchedule[[#Headers],[الرصيد الأوليّ]])=1,مبلغ_القرض,INDEX(PaymentSchedule[الرصيد الختامي],ROW()-ROW(PaymentSchedule[[#Headers],[الرصيد الأوليّ]])-1)),"")</f>
        <v/>
      </c>
      <c r="E274" s="2" t="str">
        <f ca="1">IF(PaymentSchedule[[#This Row],[رقم الدفعة]]&lt;&gt;"",الدفعة_المجدولة,"")</f>
        <v/>
      </c>
      <c r="F27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4" s="2" t="str">
        <f ca="1">IF(PaymentSchedule[[#This Row],[رقم الدفعة]]&lt;&gt;"",PaymentSchedule[[#This Row],[إجمالي الدفعات]]-PaymentSchedule[[#This Row],[الفائدة]],"")</f>
        <v/>
      </c>
      <c r="I274" s="2" t="str">
        <f ca="1">IF(PaymentSchedule[[#This Row],[رقم الدفعة]]&lt;&gt;"",PaymentSchedule[[#This Row],[الرصيد الأوليّ]]*(InterestRate/PaymentsPerYear),"")</f>
        <v/>
      </c>
      <c r="J27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4" s="2" t="str">
        <f ca="1">IF(PaymentSchedule[[#This Row],[رقم الدفعة]]&lt;&gt;"",SUM(INDEX(PaymentSchedule[الفائدة],1,1):PaymentSchedule[[#This Row],[الفائدة]]),"")</f>
        <v/>
      </c>
    </row>
    <row r="275" spans="1:11" x14ac:dyDescent="0.2">
      <c r="A275" s="13"/>
      <c r="B275" s="1" t="str">
        <f ca="1">IF(LoanIsGood,IF(ROW()-ROW(PaymentSchedule[[#Headers],[رقم الدفعة]])&gt;عدد_الدفعات_المجدولة,"",ROW()-ROW(PaymentSchedule[[#Headers],[رقم الدفعة]])),"")</f>
        <v/>
      </c>
      <c r="C275" s="4" t="str">
        <f ca="1">IF(PaymentSchedule[[#This Row],[رقم الدفعة]]&lt;&gt;"",EOMONTH(LoanStartDate,ROW(PaymentSchedule[[#This Row],[رقم الدفعة]])-ROW(PaymentSchedule[[#Headers],[رقم الدفعة]])-2)+DAY(LoanStartDate),"")</f>
        <v/>
      </c>
      <c r="D275" s="2" t="str">
        <f ca="1">IF(PaymentSchedule[[#This Row],[رقم الدفعة]]&lt;&gt;"",IF(ROW()-ROW(PaymentSchedule[[#Headers],[الرصيد الأوليّ]])=1,مبلغ_القرض,INDEX(PaymentSchedule[الرصيد الختامي],ROW()-ROW(PaymentSchedule[[#Headers],[الرصيد الأوليّ]])-1)),"")</f>
        <v/>
      </c>
      <c r="E275" s="2" t="str">
        <f ca="1">IF(PaymentSchedule[[#This Row],[رقم الدفعة]]&lt;&gt;"",الدفعة_المجدولة,"")</f>
        <v/>
      </c>
      <c r="F27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5" s="2" t="str">
        <f ca="1">IF(PaymentSchedule[[#This Row],[رقم الدفعة]]&lt;&gt;"",PaymentSchedule[[#This Row],[إجمالي الدفعات]]-PaymentSchedule[[#This Row],[الفائدة]],"")</f>
        <v/>
      </c>
      <c r="I275" s="2" t="str">
        <f ca="1">IF(PaymentSchedule[[#This Row],[رقم الدفعة]]&lt;&gt;"",PaymentSchedule[[#This Row],[الرصيد الأوليّ]]*(InterestRate/PaymentsPerYear),"")</f>
        <v/>
      </c>
      <c r="J27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5" s="2" t="str">
        <f ca="1">IF(PaymentSchedule[[#This Row],[رقم الدفعة]]&lt;&gt;"",SUM(INDEX(PaymentSchedule[الفائدة],1,1):PaymentSchedule[[#This Row],[الفائدة]]),"")</f>
        <v/>
      </c>
    </row>
    <row r="276" spans="1:11" x14ac:dyDescent="0.2">
      <c r="A276" s="13"/>
      <c r="B276" s="1" t="str">
        <f ca="1">IF(LoanIsGood,IF(ROW()-ROW(PaymentSchedule[[#Headers],[رقم الدفعة]])&gt;عدد_الدفعات_المجدولة,"",ROW()-ROW(PaymentSchedule[[#Headers],[رقم الدفعة]])),"")</f>
        <v/>
      </c>
      <c r="C276" s="4" t="str">
        <f ca="1">IF(PaymentSchedule[[#This Row],[رقم الدفعة]]&lt;&gt;"",EOMONTH(LoanStartDate,ROW(PaymentSchedule[[#This Row],[رقم الدفعة]])-ROW(PaymentSchedule[[#Headers],[رقم الدفعة]])-2)+DAY(LoanStartDate),"")</f>
        <v/>
      </c>
      <c r="D276" s="2" t="str">
        <f ca="1">IF(PaymentSchedule[[#This Row],[رقم الدفعة]]&lt;&gt;"",IF(ROW()-ROW(PaymentSchedule[[#Headers],[الرصيد الأوليّ]])=1,مبلغ_القرض,INDEX(PaymentSchedule[الرصيد الختامي],ROW()-ROW(PaymentSchedule[[#Headers],[الرصيد الأوليّ]])-1)),"")</f>
        <v/>
      </c>
      <c r="E276" s="2" t="str">
        <f ca="1">IF(PaymentSchedule[[#This Row],[رقم الدفعة]]&lt;&gt;"",الدفعة_المجدولة,"")</f>
        <v/>
      </c>
      <c r="F27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6" s="2" t="str">
        <f ca="1">IF(PaymentSchedule[[#This Row],[رقم الدفعة]]&lt;&gt;"",PaymentSchedule[[#This Row],[إجمالي الدفعات]]-PaymentSchedule[[#This Row],[الفائدة]],"")</f>
        <v/>
      </c>
      <c r="I276" s="2" t="str">
        <f ca="1">IF(PaymentSchedule[[#This Row],[رقم الدفعة]]&lt;&gt;"",PaymentSchedule[[#This Row],[الرصيد الأوليّ]]*(InterestRate/PaymentsPerYear),"")</f>
        <v/>
      </c>
      <c r="J27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6" s="2" t="str">
        <f ca="1">IF(PaymentSchedule[[#This Row],[رقم الدفعة]]&lt;&gt;"",SUM(INDEX(PaymentSchedule[الفائدة],1,1):PaymentSchedule[[#This Row],[الفائدة]]),"")</f>
        <v/>
      </c>
    </row>
    <row r="277" spans="1:11" x14ac:dyDescent="0.2">
      <c r="A277" s="13"/>
      <c r="B277" s="1" t="str">
        <f ca="1">IF(LoanIsGood,IF(ROW()-ROW(PaymentSchedule[[#Headers],[رقم الدفعة]])&gt;عدد_الدفعات_المجدولة,"",ROW()-ROW(PaymentSchedule[[#Headers],[رقم الدفعة]])),"")</f>
        <v/>
      </c>
      <c r="C277" s="4" t="str">
        <f ca="1">IF(PaymentSchedule[[#This Row],[رقم الدفعة]]&lt;&gt;"",EOMONTH(LoanStartDate,ROW(PaymentSchedule[[#This Row],[رقم الدفعة]])-ROW(PaymentSchedule[[#Headers],[رقم الدفعة]])-2)+DAY(LoanStartDate),"")</f>
        <v/>
      </c>
      <c r="D277" s="2" t="str">
        <f ca="1">IF(PaymentSchedule[[#This Row],[رقم الدفعة]]&lt;&gt;"",IF(ROW()-ROW(PaymentSchedule[[#Headers],[الرصيد الأوليّ]])=1,مبلغ_القرض,INDEX(PaymentSchedule[الرصيد الختامي],ROW()-ROW(PaymentSchedule[[#Headers],[الرصيد الأوليّ]])-1)),"")</f>
        <v/>
      </c>
      <c r="E277" s="2" t="str">
        <f ca="1">IF(PaymentSchedule[[#This Row],[رقم الدفعة]]&lt;&gt;"",الدفعة_المجدولة,"")</f>
        <v/>
      </c>
      <c r="F27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7" s="2" t="str">
        <f ca="1">IF(PaymentSchedule[[#This Row],[رقم الدفعة]]&lt;&gt;"",PaymentSchedule[[#This Row],[إجمالي الدفعات]]-PaymentSchedule[[#This Row],[الفائدة]],"")</f>
        <v/>
      </c>
      <c r="I277" s="2" t="str">
        <f ca="1">IF(PaymentSchedule[[#This Row],[رقم الدفعة]]&lt;&gt;"",PaymentSchedule[[#This Row],[الرصيد الأوليّ]]*(InterestRate/PaymentsPerYear),"")</f>
        <v/>
      </c>
      <c r="J27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7" s="2" t="str">
        <f ca="1">IF(PaymentSchedule[[#This Row],[رقم الدفعة]]&lt;&gt;"",SUM(INDEX(PaymentSchedule[الفائدة],1,1):PaymentSchedule[[#This Row],[الفائدة]]),"")</f>
        <v/>
      </c>
    </row>
    <row r="278" spans="1:11" x14ac:dyDescent="0.2">
      <c r="A278" s="13"/>
      <c r="B278" s="1" t="str">
        <f ca="1">IF(LoanIsGood,IF(ROW()-ROW(PaymentSchedule[[#Headers],[رقم الدفعة]])&gt;عدد_الدفعات_المجدولة,"",ROW()-ROW(PaymentSchedule[[#Headers],[رقم الدفعة]])),"")</f>
        <v/>
      </c>
      <c r="C278" s="4" t="str">
        <f ca="1">IF(PaymentSchedule[[#This Row],[رقم الدفعة]]&lt;&gt;"",EOMONTH(LoanStartDate,ROW(PaymentSchedule[[#This Row],[رقم الدفعة]])-ROW(PaymentSchedule[[#Headers],[رقم الدفعة]])-2)+DAY(LoanStartDate),"")</f>
        <v/>
      </c>
      <c r="D278" s="2" t="str">
        <f ca="1">IF(PaymentSchedule[[#This Row],[رقم الدفعة]]&lt;&gt;"",IF(ROW()-ROW(PaymentSchedule[[#Headers],[الرصيد الأوليّ]])=1,مبلغ_القرض,INDEX(PaymentSchedule[الرصيد الختامي],ROW()-ROW(PaymentSchedule[[#Headers],[الرصيد الأوليّ]])-1)),"")</f>
        <v/>
      </c>
      <c r="E278" s="2" t="str">
        <f ca="1">IF(PaymentSchedule[[#This Row],[رقم الدفعة]]&lt;&gt;"",الدفعة_المجدولة,"")</f>
        <v/>
      </c>
      <c r="F27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8" s="2" t="str">
        <f ca="1">IF(PaymentSchedule[[#This Row],[رقم الدفعة]]&lt;&gt;"",PaymentSchedule[[#This Row],[إجمالي الدفعات]]-PaymentSchedule[[#This Row],[الفائدة]],"")</f>
        <v/>
      </c>
      <c r="I278" s="2" t="str">
        <f ca="1">IF(PaymentSchedule[[#This Row],[رقم الدفعة]]&lt;&gt;"",PaymentSchedule[[#This Row],[الرصيد الأوليّ]]*(InterestRate/PaymentsPerYear),"")</f>
        <v/>
      </c>
      <c r="J27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8" s="2" t="str">
        <f ca="1">IF(PaymentSchedule[[#This Row],[رقم الدفعة]]&lt;&gt;"",SUM(INDEX(PaymentSchedule[الفائدة],1,1):PaymentSchedule[[#This Row],[الفائدة]]),"")</f>
        <v/>
      </c>
    </row>
    <row r="279" spans="1:11" x14ac:dyDescent="0.2">
      <c r="A279" s="13"/>
      <c r="B279" s="1" t="str">
        <f ca="1">IF(LoanIsGood,IF(ROW()-ROW(PaymentSchedule[[#Headers],[رقم الدفعة]])&gt;عدد_الدفعات_المجدولة,"",ROW()-ROW(PaymentSchedule[[#Headers],[رقم الدفعة]])),"")</f>
        <v/>
      </c>
      <c r="C279" s="4" t="str">
        <f ca="1">IF(PaymentSchedule[[#This Row],[رقم الدفعة]]&lt;&gt;"",EOMONTH(LoanStartDate,ROW(PaymentSchedule[[#This Row],[رقم الدفعة]])-ROW(PaymentSchedule[[#Headers],[رقم الدفعة]])-2)+DAY(LoanStartDate),"")</f>
        <v/>
      </c>
      <c r="D279" s="2" t="str">
        <f ca="1">IF(PaymentSchedule[[#This Row],[رقم الدفعة]]&lt;&gt;"",IF(ROW()-ROW(PaymentSchedule[[#Headers],[الرصيد الأوليّ]])=1,مبلغ_القرض,INDEX(PaymentSchedule[الرصيد الختامي],ROW()-ROW(PaymentSchedule[[#Headers],[الرصيد الأوليّ]])-1)),"")</f>
        <v/>
      </c>
      <c r="E279" s="2" t="str">
        <f ca="1">IF(PaymentSchedule[[#This Row],[رقم الدفعة]]&lt;&gt;"",الدفعة_المجدولة,"")</f>
        <v/>
      </c>
      <c r="F27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7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79" s="2" t="str">
        <f ca="1">IF(PaymentSchedule[[#This Row],[رقم الدفعة]]&lt;&gt;"",PaymentSchedule[[#This Row],[إجمالي الدفعات]]-PaymentSchedule[[#This Row],[الفائدة]],"")</f>
        <v/>
      </c>
      <c r="I279" s="2" t="str">
        <f ca="1">IF(PaymentSchedule[[#This Row],[رقم الدفعة]]&lt;&gt;"",PaymentSchedule[[#This Row],[الرصيد الأوليّ]]*(InterestRate/PaymentsPerYear),"")</f>
        <v/>
      </c>
      <c r="J27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79" s="2" t="str">
        <f ca="1">IF(PaymentSchedule[[#This Row],[رقم الدفعة]]&lt;&gt;"",SUM(INDEX(PaymentSchedule[الفائدة],1,1):PaymentSchedule[[#This Row],[الفائدة]]),"")</f>
        <v/>
      </c>
    </row>
    <row r="280" spans="1:11" x14ac:dyDescent="0.2">
      <c r="A280" s="13"/>
      <c r="B280" s="1" t="str">
        <f ca="1">IF(LoanIsGood,IF(ROW()-ROW(PaymentSchedule[[#Headers],[رقم الدفعة]])&gt;عدد_الدفعات_المجدولة,"",ROW()-ROW(PaymentSchedule[[#Headers],[رقم الدفعة]])),"")</f>
        <v/>
      </c>
      <c r="C280" s="4" t="str">
        <f ca="1">IF(PaymentSchedule[[#This Row],[رقم الدفعة]]&lt;&gt;"",EOMONTH(LoanStartDate,ROW(PaymentSchedule[[#This Row],[رقم الدفعة]])-ROW(PaymentSchedule[[#Headers],[رقم الدفعة]])-2)+DAY(LoanStartDate),"")</f>
        <v/>
      </c>
      <c r="D280" s="2" t="str">
        <f ca="1">IF(PaymentSchedule[[#This Row],[رقم الدفعة]]&lt;&gt;"",IF(ROW()-ROW(PaymentSchedule[[#Headers],[الرصيد الأوليّ]])=1,مبلغ_القرض,INDEX(PaymentSchedule[الرصيد الختامي],ROW()-ROW(PaymentSchedule[[#Headers],[الرصيد الأوليّ]])-1)),"")</f>
        <v/>
      </c>
      <c r="E280" s="2" t="str">
        <f ca="1">IF(PaymentSchedule[[#This Row],[رقم الدفعة]]&lt;&gt;"",الدفعة_المجدولة,"")</f>
        <v/>
      </c>
      <c r="F28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0" s="2" t="str">
        <f ca="1">IF(PaymentSchedule[[#This Row],[رقم الدفعة]]&lt;&gt;"",PaymentSchedule[[#This Row],[إجمالي الدفعات]]-PaymentSchedule[[#This Row],[الفائدة]],"")</f>
        <v/>
      </c>
      <c r="I280" s="2" t="str">
        <f ca="1">IF(PaymentSchedule[[#This Row],[رقم الدفعة]]&lt;&gt;"",PaymentSchedule[[#This Row],[الرصيد الأوليّ]]*(InterestRate/PaymentsPerYear),"")</f>
        <v/>
      </c>
      <c r="J28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0" s="2" t="str">
        <f ca="1">IF(PaymentSchedule[[#This Row],[رقم الدفعة]]&lt;&gt;"",SUM(INDEX(PaymentSchedule[الفائدة],1,1):PaymentSchedule[[#This Row],[الفائدة]]),"")</f>
        <v/>
      </c>
    </row>
    <row r="281" spans="1:11" x14ac:dyDescent="0.2">
      <c r="A281" s="13"/>
      <c r="B281" s="1" t="str">
        <f ca="1">IF(LoanIsGood,IF(ROW()-ROW(PaymentSchedule[[#Headers],[رقم الدفعة]])&gt;عدد_الدفعات_المجدولة,"",ROW()-ROW(PaymentSchedule[[#Headers],[رقم الدفعة]])),"")</f>
        <v/>
      </c>
      <c r="C281" s="4" t="str">
        <f ca="1">IF(PaymentSchedule[[#This Row],[رقم الدفعة]]&lt;&gt;"",EOMONTH(LoanStartDate,ROW(PaymentSchedule[[#This Row],[رقم الدفعة]])-ROW(PaymentSchedule[[#Headers],[رقم الدفعة]])-2)+DAY(LoanStartDate),"")</f>
        <v/>
      </c>
      <c r="D281" s="2" t="str">
        <f ca="1">IF(PaymentSchedule[[#This Row],[رقم الدفعة]]&lt;&gt;"",IF(ROW()-ROW(PaymentSchedule[[#Headers],[الرصيد الأوليّ]])=1,مبلغ_القرض,INDEX(PaymentSchedule[الرصيد الختامي],ROW()-ROW(PaymentSchedule[[#Headers],[الرصيد الأوليّ]])-1)),"")</f>
        <v/>
      </c>
      <c r="E281" s="2" t="str">
        <f ca="1">IF(PaymentSchedule[[#This Row],[رقم الدفعة]]&lt;&gt;"",الدفعة_المجدولة,"")</f>
        <v/>
      </c>
      <c r="F28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1" s="2" t="str">
        <f ca="1">IF(PaymentSchedule[[#This Row],[رقم الدفعة]]&lt;&gt;"",PaymentSchedule[[#This Row],[إجمالي الدفعات]]-PaymentSchedule[[#This Row],[الفائدة]],"")</f>
        <v/>
      </c>
      <c r="I281" s="2" t="str">
        <f ca="1">IF(PaymentSchedule[[#This Row],[رقم الدفعة]]&lt;&gt;"",PaymentSchedule[[#This Row],[الرصيد الأوليّ]]*(InterestRate/PaymentsPerYear),"")</f>
        <v/>
      </c>
      <c r="J28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1" s="2" t="str">
        <f ca="1">IF(PaymentSchedule[[#This Row],[رقم الدفعة]]&lt;&gt;"",SUM(INDEX(PaymentSchedule[الفائدة],1,1):PaymentSchedule[[#This Row],[الفائدة]]),"")</f>
        <v/>
      </c>
    </row>
    <row r="282" spans="1:11" x14ac:dyDescent="0.2">
      <c r="A282" s="13"/>
      <c r="B282" s="1" t="str">
        <f ca="1">IF(LoanIsGood,IF(ROW()-ROW(PaymentSchedule[[#Headers],[رقم الدفعة]])&gt;عدد_الدفعات_المجدولة,"",ROW()-ROW(PaymentSchedule[[#Headers],[رقم الدفعة]])),"")</f>
        <v/>
      </c>
      <c r="C282" s="4" t="str">
        <f ca="1">IF(PaymentSchedule[[#This Row],[رقم الدفعة]]&lt;&gt;"",EOMONTH(LoanStartDate,ROW(PaymentSchedule[[#This Row],[رقم الدفعة]])-ROW(PaymentSchedule[[#Headers],[رقم الدفعة]])-2)+DAY(LoanStartDate),"")</f>
        <v/>
      </c>
      <c r="D282" s="2" t="str">
        <f ca="1">IF(PaymentSchedule[[#This Row],[رقم الدفعة]]&lt;&gt;"",IF(ROW()-ROW(PaymentSchedule[[#Headers],[الرصيد الأوليّ]])=1,مبلغ_القرض,INDEX(PaymentSchedule[الرصيد الختامي],ROW()-ROW(PaymentSchedule[[#Headers],[الرصيد الأوليّ]])-1)),"")</f>
        <v/>
      </c>
      <c r="E282" s="2" t="str">
        <f ca="1">IF(PaymentSchedule[[#This Row],[رقم الدفعة]]&lt;&gt;"",الدفعة_المجدولة,"")</f>
        <v/>
      </c>
      <c r="F28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2" s="2" t="str">
        <f ca="1">IF(PaymentSchedule[[#This Row],[رقم الدفعة]]&lt;&gt;"",PaymentSchedule[[#This Row],[إجمالي الدفعات]]-PaymentSchedule[[#This Row],[الفائدة]],"")</f>
        <v/>
      </c>
      <c r="I282" s="2" t="str">
        <f ca="1">IF(PaymentSchedule[[#This Row],[رقم الدفعة]]&lt;&gt;"",PaymentSchedule[[#This Row],[الرصيد الأوليّ]]*(InterestRate/PaymentsPerYear),"")</f>
        <v/>
      </c>
      <c r="J28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2" s="2" t="str">
        <f ca="1">IF(PaymentSchedule[[#This Row],[رقم الدفعة]]&lt;&gt;"",SUM(INDEX(PaymentSchedule[الفائدة],1,1):PaymentSchedule[[#This Row],[الفائدة]]),"")</f>
        <v/>
      </c>
    </row>
    <row r="283" spans="1:11" x14ac:dyDescent="0.2">
      <c r="A283" s="13"/>
      <c r="B283" s="1" t="str">
        <f ca="1">IF(LoanIsGood,IF(ROW()-ROW(PaymentSchedule[[#Headers],[رقم الدفعة]])&gt;عدد_الدفعات_المجدولة,"",ROW()-ROW(PaymentSchedule[[#Headers],[رقم الدفعة]])),"")</f>
        <v/>
      </c>
      <c r="C283" s="4" t="str">
        <f ca="1">IF(PaymentSchedule[[#This Row],[رقم الدفعة]]&lt;&gt;"",EOMONTH(LoanStartDate,ROW(PaymentSchedule[[#This Row],[رقم الدفعة]])-ROW(PaymentSchedule[[#Headers],[رقم الدفعة]])-2)+DAY(LoanStartDate),"")</f>
        <v/>
      </c>
      <c r="D283" s="2" t="str">
        <f ca="1">IF(PaymentSchedule[[#This Row],[رقم الدفعة]]&lt;&gt;"",IF(ROW()-ROW(PaymentSchedule[[#Headers],[الرصيد الأوليّ]])=1,مبلغ_القرض,INDEX(PaymentSchedule[الرصيد الختامي],ROW()-ROW(PaymentSchedule[[#Headers],[الرصيد الأوليّ]])-1)),"")</f>
        <v/>
      </c>
      <c r="E283" s="2" t="str">
        <f ca="1">IF(PaymentSchedule[[#This Row],[رقم الدفعة]]&lt;&gt;"",الدفعة_المجدولة,"")</f>
        <v/>
      </c>
      <c r="F28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3" s="2" t="str">
        <f ca="1">IF(PaymentSchedule[[#This Row],[رقم الدفعة]]&lt;&gt;"",PaymentSchedule[[#This Row],[إجمالي الدفعات]]-PaymentSchedule[[#This Row],[الفائدة]],"")</f>
        <v/>
      </c>
      <c r="I283" s="2" t="str">
        <f ca="1">IF(PaymentSchedule[[#This Row],[رقم الدفعة]]&lt;&gt;"",PaymentSchedule[[#This Row],[الرصيد الأوليّ]]*(InterestRate/PaymentsPerYear),"")</f>
        <v/>
      </c>
      <c r="J28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3" s="2" t="str">
        <f ca="1">IF(PaymentSchedule[[#This Row],[رقم الدفعة]]&lt;&gt;"",SUM(INDEX(PaymentSchedule[الفائدة],1,1):PaymentSchedule[[#This Row],[الفائدة]]),"")</f>
        <v/>
      </c>
    </row>
    <row r="284" spans="1:11" x14ac:dyDescent="0.2">
      <c r="A284" s="13"/>
      <c r="B284" s="1" t="str">
        <f ca="1">IF(LoanIsGood,IF(ROW()-ROW(PaymentSchedule[[#Headers],[رقم الدفعة]])&gt;عدد_الدفعات_المجدولة,"",ROW()-ROW(PaymentSchedule[[#Headers],[رقم الدفعة]])),"")</f>
        <v/>
      </c>
      <c r="C284" s="4" t="str">
        <f ca="1">IF(PaymentSchedule[[#This Row],[رقم الدفعة]]&lt;&gt;"",EOMONTH(LoanStartDate,ROW(PaymentSchedule[[#This Row],[رقم الدفعة]])-ROW(PaymentSchedule[[#Headers],[رقم الدفعة]])-2)+DAY(LoanStartDate),"")</f>
        <v/>
      </c>
      <c r="D284" s="2" t="str">
        <f ca="1">IF(PaymentSchedule[[#This Row],[رقم الدفعة]]&lt;&gt;"",IF(ROW()-ROW(PaymentSchedule[[#Headers],[الرصيد الأوليّ]])=1,مبلغ_القرض,INDEX(PaymentSchedule[الرصيد الختامي],ROW()-ROW(PaymentSchedule[[#Headers],[الرصيد الأوليّ]])-1)),"")</f>
        <v/>
      </c>
      <c r="E284" s="2" t="str">
        <f ca="1">IF(PaymentSchedule[[#This Row],[رقم الدفعة]]&lt;&gt;"",الدفعة_المجدولة,"")</f>
        <v/>
      </c>
      <c r="F28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4" s="2" t="str">
        <f ca="1">IF(PaymentSchedule[[#This Row],[رقم الدفعة]]&lt;&gt;"",PaymentSchedule[[#This Row],[إجمالي الدفعات]]-PaymentSchedule[[#This Row],[الفائدة]],"")</f>
        <v/>
      </c>
      <c r="I284" s="2" t="str">
        <f ca="1">IF(PaymentSchedule[[#This Row],[رقم الدفعة]]&lt;&gt;"",PaymentSchedule[[#This Row],[الرصيد الأوليّ]]*(InterestRate/PaymentsPerYear),"")</f>
        <v/>
      </c>
      <c r="J28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4" s="2" t="str">
        <f ca="1">IF(PaymentSchedule[[#This Row],[رقم الدفعة]]&lt;&gt;"",SUM(INDEX(PaymentSchedule[الفائدة],1,1):PaymentSchedule[[#This Row],[الفائدة]]),"")</f>
        <v/>
      </c>
    </row>
    <row r="285" spans="1:11" x14ac:dyDescent="0.2">
      <c r="A285" s="13"/>
      <c r="B285" s="1" t="str">
        <f ca="1">IF(LoanIsGood,IF(ROW()-ROW(PaymentSchedule[[#Headers],[رقم الدفعة]])&gt;عدد_الدفعات_المجدولة,"",ROW()-ROW(PaymentSchedule[[#Headers],[رقم الدفعة]])),"")</f>
        <v/>
      </c>
      <c r="C285" s="4" t="str">
        <f ca="1">IF(PaymentSchedule[[#This Row],[رقم الدفعة]]&lt;&gt;"",EOMONTH(LoanStartDate,ROW(PaymentSchedule[[#This Row],[رقم الدفعة]])-ROW(PaymentSchedule[[#Headers],[رقم الدفعة]])-2)+DAY(LoanStartDate),"")</f>
        <v/>
      </c>
      <c r="D285" s="2" t="str">
        <f ca="1">IF(PaymentSchedule[[#This Row],[رقم الدفعة]]&lt;&gt;"",IF(ROW()-ROW(PaymentSchedule[[#Headers],[الرصيد الأوليّ]])=1,مبلغ_القرض,INDEX(PaymentSchedule[الرصيد الختامي],ROW()-ROW(PaymentSchedule[[#Headers],[الرصيد الأوليّ]])-1)),"")</f>
        <v/>
      </c>
      <c r="E285" s="2" t="str">
        <f ca="1">IF(PaymentSchedule[[#This Row],[رقم الدفعة]]&lt;&gt;"",الدفعة_المجدولة,"")</f>
        <v/>
      </c>
      <c r="F28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5" s="2" t="str">
        <f ca="1">IF(PaymentSchedule[[#This Row],[رقم الدفعة]]&lt;&gt;"",PaymentSchedule[[#This Row],[إجمالي الدفعات]]-PaymentSchedule[[#This Row],[الفائدة]],"")</f>
        <v/>
      </c>
      <c r="I285" s="2" t="str">
        <f ca="1">IF(PaymentSchedule[[#This Row],[رقم الدفعة]]&lt;&gt;"",PaymentSchedule[[#This Row],[الرصيد الأوليّ]]*(InterestRate/PaymentsPerYear),"")</f>
        <v/>
      </c>
      <c r="J28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5" s="2" t="str">
        <f ca="1">IF(PaymentSchedule[[#This Row],[رقم الدفعة]]&lt;&gt;"",SUM(INDEX(PaymentSchedule[الفائدة],1,1):PaymentSchedule[[#This Row],[الفائدة]]),"")</f>
        <v/>
      </c>
    </row>
    <row r="286" spans="1:11" x14ac:dyDescent="0.2">
      <c r="A286" s="13"/>
      <c r="B286" s="1" t="str">
        <f ca="1">IF(LoanIsGood,IF(ROW()-ROW(PaymentSchedule[[#Headers],[رقم الدفعة]])&gt;عدد_الدفعات_المجدولة,"",ROW()-ROW(PaymentSchedule[[#Headers],[رقم الدفعة]])),"")</f>
        <v/>
      </c>
      <c r="C286" s="4" t="str">
        <f ca="1">IF(PaymentSchedule[[#This Row],[رقم الدفعة]]&lt;&gt;"",EOMONTH(LoanStartDate,ROW(PaymentSchedule[[#This Row],[رقم الدفعة]])-ROW(PaymentSchedule[[#Headers],[رقم الدفعة]])-2)+DAY(LoanStartDate),"")</f>
        <v/>
      </c>
      <c r="D286" s="2" t="str">
        <f ca="1">IF(PaymentSchedule[[#This Row],[رقم الدفعة]]&lt;&gt;"",IF(ROW()-ROW(PaymentSchedule[[#Headers],[الرصيد الأوليّ]])=1,مبلغ_القرض,INDEX(PaymentSchedule[الرصيد الختامي],ROW()-ROW(PaymentSchedule[[#Headers],[الرصيد الأوليّ]])-1)),"")</f>
        <v/>
      </c>
      <c r="E286" s="2" t="str">
        <f ca="1">IF(PaymentSchedule[[#This Row],[رقم الدفعة]]&lt;&gt;"",الدفعة_المجدولة,"")</f>
        <v/>
      </c>
      <c r="F28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6" s="2" t="str">
        <f ca="1">IF(PaymentSchedule[[#This Row],[رقم الدفعة]]&lt;&gt;"",PaymentSchedule[[#This Row],[إجمالي الدفعات]]-PaymentSchedule[[#This Row],[الفائدة]],"")</f>
        <v/>
      </c>
      <c r="I286" s="2" t="str">
        <f ca="1">IF(PaymentSchedule[[#This Row],[رقم الدفعة]]&lt;&gt;"",PaymentSchedule[[#This Row],[الرصيد الأوليّ]]*(InterestRate/PaymentsPerYear),"")</f>
        <v/>
      </c>
      <c r="J28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6" s="2" t="str">
        <f ca="1">IF(PaymentSchedule[[#This Row],[رقم الدفعة]]&lt;&gt;"",SUM(INDEX(PaymentSchedule[الفائدة],1,1):PaymentSchedule[[#This Row],[الفائدة]]),"")</f>
        <v/>
      </c>
    </row>
    <row r="287" spans="1:11" x14ac:dyDescent="0.2">
      <c r="A287" s="13"/>
      <c r="B287" s="1" t="str">
        <f ca="1">IF(LoanIsGood,IF(ROW()-ROW(PaymentSchedule[[#Headers],[رقم الدفعة]])&gt;عدد_الدفعات_المجدولة,"",ROW()-ROW(PaymentSchedule[[#Headers],[رقم الدفعة]])),"")</f>
        <v/>
      </c>
      <c r="C287" s="4" t="str">
        <f ca="1">IF(PaymentSchedule[[#This Row],[رقم الدفعة]]&lt;&gt;"",EOMONTH(LoanStartDate,ROW(PaymentSchedule[[#This Row],[رقم الدفعة]])-ROW(PaymentSchedule[[#Headers],[رقم الدفعة]])-2)+DAY(LoanStartDate),"")</f>
        <v/>
      </c>
      <c r="D287" s="2" t="str">
        <f ca="1">IF(PaymentSchedule[[#This Row],[رقم الدفعة]]&lt;&gt;"",IF(ROW()-ROW(PaymentSchedule[[#Headers],[الرصيد الأوليّ]])=1,مبلغ_القرض,INDEX(PaymentSchedule[الرصيد الختامي],ROW()-ROW(PaymentSchedule[[#Headers],[الرصيد الأوليّ]])-1)),"")</f>
        <v/>
      </c>
      <c r="E287" s="2" t="str">
        <f ca="1">IF(PaymentSchedule[[#This Row],[رقم الدفعة]]&lt;&gt;"",الدفعة_المجدولة,"")</f>
        <v/>
      </c>
      <c r="F28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7" s="2" t="str">
        <f ca="1">IF(PaymentSchedule[[#This Row],[رقم الدفعة]]&lt;&gt;"",PaymentSchedule[[#This Row],[إجمالي الدفعات]]-PaymentSchedule[[#This Row],[الفائدة]],"")</f>
        <v/>
      </c>
      <c r="I287" s="2" t="str">
        <f ca="1">IF(PaymentSchedule[[#This Row],[رقم الدفعة]]&lt;&gt;"",PaymentSchedule[[#This Row],[الرصيد الأوليّ]]*(InterestRate/PaymentsPerYear),"")</f>
        <v/>
      </c>
      <c r="J28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7" s="2" t="str">
        <f ca="1">IF(PaymentSchedule[[#This Row],[رقم الدفعة]]&lt;&gt;"",SUM(INDEX(PaymentSchedule[الفائدة],1,1):PaymentSchedule[[#This Row],[الفائدة]]),"")</f>
        <v/>
      </c>
    </row>
    <row r="288" spans="1:11" x14ac:dyDescent="0.2">
      <c r="A288" s="13"/>
      <c r="B288" s="1" t="str">
        <f ca="1">IF(LoanIsGood,IF(ROW()-ROW(PaymentSchedule[[#Headers],[رقم الدفعة]])&gt;عدد_الدفعات_المجدولة,"",ROW()-ROW(PaymentSchedule[[#Headers],[رقم الدفعة]])),"")</f>
        <v/>
      </c>
      <c r="C288" s="4" t="str">
        <f ca="1">IF(PaymentSchedule[[#This Row],[رقم الدفعة]]&lt;&gt;"",EOMONTH(LoanStartDate,ROW(PaymentSchedule[[#This Row],[رقم الدفعة]])-ROW(PaymentSchedule[[#Headers],[رقم الدفعة]])-2)+DAY(LoanStartDate),"")</f>
        <v/>
      </c>
      <c r="D288" s="2" t="str">
        <f ca="1">IF(PaymentSchedule[[#This Row],[رقم الدفعة]]&lt;&gt;"",IF(ROW()-ROW(PaymentSchedule[[#Headers],[الرصيد الأوليّ]])=1,مبلغ_القرض,INDEX(PaymentSchedule[الرصيد الختامي],ROW()-ROW(PaymentSchedule[[#Headers],[الرصيد الأوليّ]])-1)),"")</f>
        <v/>
      </c>
      <c r="E288" s="2" t="str">
        <f ca="1">IF(PaymentSchedule[[#This Row],[رقم الدفعة]]&lt;&gt;"",الدفعة_المجدولة,"")</f>
        <v/>
      </c>
      <c r="F28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8" s="2" t="str">
        <f ca="1">IF(PaymentSchedule[[#This Row],[رقم الدفعة]]&lt;&gt;"",PaymentSchedule[[#This Row],[إجمالي الدفعات]]-PaymentSchedule[[#This Row],[الفائدة]],"")</f>
        <v/>
      </c>
      <c r="I288" s="2" t="str">
        <f ca="1">IF(PaymentSchedule[[#This Row],[رقم الدفعة]]&lt;&gt;"",PaymentSchedule[[#This Row],[الرصيد الأوليّ]]*(InterestRate/PaymentsPerYear),"")</f>
        <v/>
      </c>
      <c r="J28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8" s="2" t="str">
        <f ca="1">IF(PaymentSchedule[[#This Row],[رقم الدفعة]]&lt;&gt;"",SUM(INDEX(PaymentSchedule[الفائدة],1,1):PaymentSchedule[[#This Row],[الفائدة]]),"")</f>
        <v/>
      </c>
    </row>
    <row r="289" spans="1:11" x14ac:dyDescent="0.2">
      <c r="A289" s="13"/>
      <c r="B289" s="1" t="str">
        <f ca="1">IF(LoanIsGood,IF(ROW()-ROW(PaymentSchedule[[#Headers],[رقم الدفعة]])&gt;عدد_الدفعات_المجدولة,"",ROW()-ROW(PaymentSchedule[[#Headers],[رقم الدفعة]])),"")</f>
        <v/>
      </c>
      <c r="C289" s="4" t="str">
        <f ca="1">IF(PaymentSchedule[[#This Row],[رقم الدفعة]]&lt;&gt;"",EOMONTH(LoanStartDate,ROW(PaymentSchedule[[#This Row],[رقم الدفعة]])-ROW(PaymentSchedule[[#Headers],[رقم الدفعة]])-2)+DAY(LoanStartDate),"")</f>
        <v/>
      </c>
      <c r="D289" s="2" t="str">
        <f ca="1">IF(PaymentSchedule[[#This Row],[رقم الدفعة]]&lt;&gt;"",IF(ROW()-ROW(PaymentSchedule[[#Headers],[الرصيد الأوليّ]])=1,مبلغ_القرض,INDEX(PaymentSchedule[الرصيد الختامي],ROW()-ROW(PaymentSchedule[[#Headers],[الرصيد الأوليّ]])-1)),"")</f>
        <v/>
      </c>
      <c r="E289" s="2" t="str">
        <f ca="1">IF(PaymentSchedule[[#This Row],[رقم الدفعة]]&lt;&gt;"",الدفعة_المجدولة,"")</f>
        <v/>
      </c>
      <c r="F28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8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89" s="2" t="str">
        <f ca="1">IF(PaymentSchedule[[#This Row],[رقم الدفعة]]&lt;&gt;"",PaymentSchedule[[#This Row],[إجمالي الدفعات]]-PaymentSchedule[[#This Row],[الفائدة]],"")</f>
        <v/>
      </c>
      <c r="I289" s="2" t="str">
        <f ca="1">IF(PaymentSchedule[[#This Row],[رقم الدفعة]]&lt;&gt;"",PaymentSchedule[[#This Row],[الرصيد الأوليّ]]*(InterestRate/PaymentsPerYear),"")</f>
        <v/>
      </c>
      <c r="J28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89" s="2" t="str">
        <f ca="1">IF(PaymentSchedule[[#This Row],[رقم الدفعة]]&lt;&gt;"",SUM(INDEX(PaymentSchedule[الفائدة],1,1):PaymentSchedule[[#This Row],[الفائدة]]),"")</f>
        <v/>
      </c>
    </row>
    <row r="290" spans="1:11" x14ac:dyDescent="0.2">
      <c r="A290" s="13"/>
      <c r="B290" s="1" t="str">
        <f ca="1">IF(LoanIsGood,IF(ROW()-ROW(PaymentSchedule[[#Headers],[رقم الدفعة]])&gt;عدد_الدفعات_المجدولة,"",ROW()-ROW(PaymentSchedule[[#Headers],[رقم الدفعة]])),"")</f>
        <v/>
      </c>
      <c r="C290" s="4" t="str">
        <f ca="1">IF(PaymentSchedule[[#This Row],[رقم الدفعة]]&lt;&gt;"",EOMONTH(LoanStartDate,ROW(PaymentSchedule[[#This Row],[رقم الدفعة]])-ROW(PaymentSchedule[[#Headers],[رقم الدفعة]])-2)+DAY(LoanStartDate),"")</f>
        <v/>
      </c>
      <c r="D290" s="2" t="str">
        <f ca="1">IF(PaymentSchedule[[#This Row],[رقم الدفعة]]&lt;&gt;"",IF(ROW()-ROW(PaymentSchedule[[#Headers],[الرصيد الأوليّ]])=1,مبلغ_القرض,INDEX(PaymentSchedule[الرصيد الختامي],ROW()-ROW(PaymentSchedule[[#Headers],[الرصيد الأوليّ]])-1)),"")</f>
        <v/>
      </c>
      <c r="E290" s="2" t="str">
        <f ca="1">IF(PaymentSchedule[[#This Row],[رقم الدفعة]]&lt;&gt;"",الدفعة_المجدولة,"")</f>
        <v/>
      </c>
      <c r="F29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0" s="2" t="str">
        <f ca="1">IF(PaymentSchedule[[#This Row],[رقم الدفعة]]&lt;&gt;"",PaymentSchedule[[#This Row],[إجمالي الدفعات]]-PaymentSchedule[[#This Row],[الفائدة]],"")</f>
        <v/>
      </c>
      <c r="I290" s="2" t="str">
        <f ca="1">IF(PaymentSchedule[[#This Row],[رقم الدفعة]]&lt;&gt;"",PaymentSchedule[[#This Row],[الرصيد الأوليّ]]*(InterestRate/PaymentsPerYear),"")</f>
        <v/>
      </c>
      <c r="J29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0" s="2" t="str">
        <f ca="1">IF(PaymentSchedule[[#This Row],[رقم الدفعة]]&lt;&gt;"",SUM(INDEX(PaymentSchedule[الفائدة],1,1):PaymentSchedule[[#This Row],[الفائدة]]),"")</f>
        <v/>
      </c>
    </row>
    <row r="291" spans="1:11" x14ac:dyDescent="0.2">
      <c r="A291" s="13"/>
      <c r="B291" s="1" t="str">
        <f ca="1">IF(LoanIsGood,IF(ROW()-ROW(PaymentSchedule[[#Headers],[رقم الدفعة]])&gt;عدد_الدفعات_المجدولة,"",ROW()-ROW(PaymentSchedule[[#Headers],[رقم الدفعة]])),"")</f>
        <v/>
      </c>
      <c r="C291" s="4" t="str">
        <f ca="1">IF(PaymentSchedule[[#This Row],[رقم الدفعة]]&lt;&gt;"",EOMONTH(LoanStartDate,ROW(PaymentSchedule[[#This Row],[رقم الدفعة]])-ROW(PaymentSchedule[[#Headers],[رقم الدفعة]])-2)+DAY(LoanStartDate),"")</f>
        <v/>
      </c>
      <c r="D291" s="2" t="str">
        <f ca="1">IF(PaymentSchedule[[#This Row],[رقم الدفعة]]&lt;&gt;"",IF(ROW()-ROW(PaymentSchedule[[#Headers],[الرصيد الأوليّ]])=1,مبلغ_القرض,INDEX(PaymentSchedule[الرصيد الختامي],ROW()-ROW(PaymentSchedule[[#Headers],[الرصيد الأوليّ]])-1)),"")</f>
        <v/>
      </c>
      <c r="E291" s="2" t="str">
        <f ca="1">IF(PaymentSchedule[[#This Row],[رقم الدفعة]]&lt;&gt;"",الدفعة_المجدولة,"")</f>
        <v/>
      </c>
      <c r="F29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1" s="2" t="str">
        <f ca="1">IF(PaymentSchedule[[#This Row],[رقم الدفعة]]&lt;&gt;"",PaymentSchedule[[#This Row],[إجمالي الدفعات]]-PaymentSchedule[[#This Row],[الفائدة]],"")</f>
        <v/>
      </c>
      <c r="I291" s="2" t="str">
        <f ca="1">IF(PaymentSchedule[[#This Row],[رقم الدفعة]]&lt;&gt;"",PaymentSchedule[[#This Row],[الرصيد الأوليّ]]*(InterestRate/PaymentsPerYear),"")</f>
        <v/>
      </c>
      <c r="J29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1" s="2" t="str">
        <f ca="1">IF(PaymentSchedule[[#This Row],[رقم الدفعة]]&lt;&gt;"",SUM(INDEX(PaymentSchedule[الفائدة],1,1):PaymentSchedule[[#This Row],[الفائدة]]),"")</f>
        <v/>
      </c>
    </row>
    <row r="292" spans="1:11" x14ac:dyDescent="0.2">
      <c r="A292" s="13"/>
      <c r="B292" s="1" t="str">
        <f ca="1">IF(LoanIsGood,IF(ROW()-ROW(PaymentSchedule[[#Headers],[رقم الدفعة]])&gt;عدد_الدفعات_المجدولة,"",ROW()-ROW(PaymentSchedule[[#Headers],[رقم الدفعة]])),"")</f>
        <v/>
      </c>
      <c r="C292" s="4" t="str">
        <f ca="1">IF(PaymentSchedule[[#This Row],[رقم الدفعة]]&lt;&gt;"",EOMONTH(LoanStartDate,ROW(PaymentSchedule[[#This Row],[رقم الدفعة]])-ROW(PaymentSchedule[[#Headers],[رقم الدفعة]])-2)+DAY(LoanStartDate),"")</f>
        <v/>
      </c>
      <c r="D292" s="2" t="str">
        <f ca="1">IF(PaymentSchedule[[#This Row],[رقم الدفعة]]&lt;&gt;"",IF(ROW()-ROW(PaymentSchedule[[#Headers],[الرصيد الأوليّ]])=1,مبلغ_القرض,INDEX(PaymentSchedule[الرصيد الختامي],ROW()-ROW(PaymentSchedule[[#Headers],[الرصيد الأوليّ]])-1)),"")</f>
        <v/>
      </c>
      <c r="E292" s="2" t="str">
        <f ca="1">IF(PaymentSchedule[[#This Row],[رقم الدفعة]]&lt;&gt;"",الدفعة_المجدولة,"")</f>
        <v/>
      </c>
      <c r="F29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2" s="2" t="str">
        <f ca="1">IF(PaymentSchedule[[#This Row],[رقم الدفعة]]&lt;&gt;"",PaymentSchedule[[#This Row],[إجمالي الدفعات]]-PaymentSchedule[[#This Row],[الفائدة]],"")</f>
        <v/>
      </c>
      <c r="I292" s="2" t="str">
        <f ca="1">IF(PaymentSchedule[[#This Row],[رقم الدفعة]]&lt;&gt;"",PaymentSchedule[[#This Row],[الرصيد الأوليّ]]*(InterestRate/PaymentsPerYear),"")</f>
        <v/>
      </c>
      <c r="J29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2" s="2" t="str">
        <f ca="1">IF(PaymentSchedule[[#This Row],[رقم الدفعة]]&lt;&gt;"",SUM(INDEX(PaymentSchedule[الفائدة],1,1):PaymentSchedule[[#This Row],[الفائدة]]),"")</f>
        <v/>
      </c>
    </row>
    <row r="293" spans="1:11" x14ac:dyDescent="0.2">
      <c r="A293" s="13"/>
      <c r="B293" s="1" t="str">
        <f ca="1">IF(LoanIsGood,IF(ROW()-ROW(PaymentSchedule[[#Headers],[رقم الدفعة]])&gt;عدد_الدفعات_المجدولة,"",ROW()-ROW(PaymentSchedule[[#Headers],[رقم الدفعة]])),"")</f>
        <v/>
      </c>
      <c r="C293" s="4" t="str">
        <f ca="1">IF(PaymentSchedule[[#This Row],[رقم الدفعة]]&lt;&gt;"",EOMONTH(LoanStartDate,ROW(PaymentSchedule[[#This Row],[رقم الدفعة]])-ROW(PaymentSchedule[[#Headers],[رقم الدفعة]])-2)+DAY(LoanStartDate),"")</f>
        <v/>
      </c>
      <c r="D293" s="2" t="str">
        <f ca="1">IF(PaymentSchedule[[#This Row],[رقم الدفعة]]&lt;&gt;"",IF(ROW()-ROW(PaymentSchedule[[#Headers],[الرصيد الأوليّ]])=1,مبلغ_القرض,INDEX(PaymentSchedule[الرصيد الختامي],ROW()-ROW(PaymentSchedule[[#Headers],[الرصيد الأوليّ]])-1)),"")</f>
        <v/>
      </c>
      <c r="E293" s="2" t="str">
        <f ca="1">IF(PaymentSchedule[[#This Row],[رقم الدفعة]]&lt;&gt;"",الدفعة_المجدولة,"")</f>
        <v/>
      </c>
      <c r="F29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3" s="2" t="str">
        <f ca="1">IF(PaymentSchedule[[#This Row],[رقم الدفعة]]&lt;&gt;"",PaymentSchedule[[#This Row],[إجمالي الدفعات]]-PaymentSchedule[[#This Row],[الفائدة]],"")</f>
        <v/>
      </c>
      <c r="I293" s="2" t="str">
        <f ca="1">IF(PaymentSchedule[[#This Row],[رقم الدفعة]]&lt;&gt;"",PaymentSchedule[[#This Row],[الرصيد الأوليّ]]*(InterestRate/PaymentsPerYear),"")</f>
        <v/>
      </c>
      <c r="J29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3" s="2" t="str">
        <f ca="1">IF(PaymentSchedule[[#This Row],[رقم الدفعة]]&lt;&gt;"",SUM(INDEX(PaymentSchedule[الفائدة],1,1):PaymentSchedule[[#This Row],[الفائدة]]),"")</f>
        <v/>
      </c>
    </row>
    <row r="294" spans="1:11" x14ac:dyDescent="0.2">
      <c r="A294" s="13"/>
      <c r="B294" s="1" t="str">
        <f ca="1">IF(LoanIsGood,IF(ROW()-ROW(PaymentSchedule[[#Headers],[رقم الدفعة]])&gt;عدد_الدفعات_المجدولة,"",ROW()-ROW(PaymentSchedule[[#Headers],[رقم الدفعة]])),"")</f>
        <v/>
      </c>
      <c r="C294" s="4" t="str">
        <f ca="1">IF(PaymentSchedule[[#This Row],[رقم الدفعة]]&lt;&gt;"",EOMONTH(LoanStartDate,ROW(PaymentSchedule[[#This Row],[رقم الدفعة]])-ROW(PaymentSchedule[[#Headers],[رقم الدفعة]])-2)+DAY(LoanStartDate),"")</f>
        <v/>
      </c>
      <c r="D294" s="2" t="str">
        <f ca="1">IF(PaymentSchedule[[#This Row],[رقم الدفعة]]&lt;&gt;"",IF(ROW()-ROW(PaymentSchedule[[#Headers],[الرصيد الأوليّ]])=1,مبلغ_القرض,INDEX(PaymentSchedule[الرصيد الختامي],ROW()-ROW(PaymentSchedule[[#Headers],[الرصيد الأوليّ]])-1)),"")</f>
        <v/>
      </c>
      <c r="E294" s="2" t="str">
        <f ca="1">IF(PaymentSchedule[[#This Row],[رقم الدفعة]]&lt;&gt;"",الدفعة_المجدولة,"")</f>
        <v/>
      </c>
      <c r="F29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4" s="2" t="str">
        <f ca="1">IF(PaymentSchedule[[#This Row],[رقم الدفعة]]&lt;&gt;"",PaymentSchedule[[#This Row],[إجمالي الدفعات]]-PaymentSchedule[[#This Row],[الفائدة]],"")</f>
        <v/>
      </c>
      <c r="I294" s="2" t="str">
        <f ca="1">IF(PaymentSchedule[[#This Row],[رقم الدفعة]]&lt;&gt;"",PaymentSchedule[[#This Row],[الرصيد الأوليّ]]*(InterestRate/PaymentsPerYear),"")</f>
        <v/>
      </c>
      <c r="J29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4" s="2" t="str">
        <f ca="1">IF(PaymentSchedule[[#This Row],[رقم الدفعة]]&lt;&gt;"",SUM(INDEX(PaymentSchedule[الفائدة],1,1):PaymentSchedule[[#This Row],[الفائدة]]),"")</f>
        <v/>
      </c>
    </row>
    <row r="295" spans="1:11" x14ac:dyDescent="0.2">
      <c r="A295" s="13"/>
      <c r="B295" s="1" t="str">
        <f ca="1">IF(LoanIsGood,IF(ROW()-ROW(PaymentSchedule[[#Headers],[رقم الدفعة]])&gt;عدد_الدفعات_المجدولة,"",ROW()-ROW(PaymentSchedule[[#Headers],[رقم الدفعة]])),"")</f>
        <v/>
      </c>
      <c r="C295" s="4" t="str">
        <f ca="1">IF(PaymentSchedule[[#This Row],[رقم الدفعة]]&lt;&gt;"",EOMONTH(LoanStartDate,ROW(PaymentSchedule[[#This Row],[رقم الدفعة]])-ROW(PaymentSchedule[[#Headers],[رقم الدفعة]])-2)+DAY(LoanStartDate),"")</f>
        <v/>
      </c>
      <c r="D295" s="2" t="str">
        <f ca="1">IF(PaymentSchedule[[#This Row],[رقم الدفعة]]&lt;&gt;"",IF(ROW()-ROW(PaymentSchedule[[#Headers],[الرصيد الأوليّ]])=1,مبلغ_القرض,INDEX(PaymentSchedule[الرصيد الختامي],ROW()-ROW(PaymentSchedule[[#Headers],[الرصيد الأوليّ]])-1)),"")</f>
        <v/>
      </c>
      <c r="E295" s="2" t="str">
        <f ca="1">IF(PaymentSchedule[[#This Row],[رقم الدفعة]]&lt;&gt;"",الدفعة_المجدولة,"")</f>
        <v/>
      </c>
      <c r="F29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5" s="2" t="str">
        <f ca="1">IF(PaymentSchedule[[#This Row],[رقم الدفعة]]&lt;&gt;"",PaymentSchedule[[#This Row],[إجمالي الدفعات]]-PaymentSchedule[[#This Row],[الفائدة]],"")</f>
        <v/>
      </c>
      <c r="I295" s="2" t="str">
        <f ca="1">IF(PaymentSchedule[[#This Row],[رقم الدفعة]]&lt;&gt;"",PaymentSchedule[[#This Row],[الرصيد الأوليّ]]*(InterestRate/PaymentsPerYear),"")</f>
        <v/>
      </c>
      <c r="J29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5" s="2" t="str">
        <f ca="1">IF(PaymentSchedule[[#This Row],[رقم الدفعة]]&lt;&gt;"",SUM(INDEX(PaymentSchedule[الفائدة],1,1):PaymentSchedule[[#This Row],[الفائدة]]),"")</f>
        <v/>
      </c>
    </row>
    <row r="296" spans="1:11" x14ac:dyDescent="0.2">
      <c r="A296" s="13"/>
      <c r="B296" s="1" t="str">
        <f ca="1">IF(LoanIsGood,IF(ROW()-ROW(PaymentSchedule[[#Headers],[رقم الدفعة]])&gt;عدد_الدفعات_المجدولة,"",ROW()-ROW(PaymentSchedule[[#Headers],[رقم الدفعة]])),"")</f>
        <v/>
      </c>
      <c r="C296" s="4" t="str">
        <f ca="1">IF(PaymentSchedule[[#This Row],[رقم الدفعة]]&lt;&gt;"",EOMONTH(LoanStartDate,ROW(PaymentSchedule[[#This Row],[رقم الدفعة]])-ROW(PaymentSchedule[[#Headers],[رقم الدفعة]])-2)+DAY(LoanStartDate),"")</f>
        <v/>
      </c>
      <c r="D296" s="2" t="str">
        <f ca="1">IF(PaymentSchedule[[#This Row],[رقم الدفعة]]&lt;&gt;"",IF(ROW()-ROW(PaymentSchedule[[#Headers],[الرصيد الأوليّ]])=1,مبلغ_القرض,INDEX(PaymentSchedule[الرصيد الختامي],ROW()-ROW(PaymentSchedule[[#Headers],[الرصيد الأوليّ]])-1)),"")</f>
        <v/>
      </c>
      <c r="E296" s="2" t="str">
        <f ca="1">IF(PaymentSchedule[[#This Row],[رقم الدفعة]]&lt;&gt;"",الدفعة_المجدولة,"")</f>
        <v/>
      </c>
      <c r="F29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6" s="2" t="str">
        <f ca="1">IF(PaymentSchedule[[#This Row],[رقم الدفعة]]&lt;&gt;"",PaymentSchedule[[#This Row],[إجمالي الدفعات]]-PaymentSchedule[[#This Row],[الفائدة]],"")</f>
        <v/>
      </c>
      <c r="I296" s="2" t="str">
        <f ca="1">IF(PaymentSchedule[[#This Row],[رقم الدفعة]]&lt;&gt;"",PaymentSchedule[[#This Row],[الرصيد الأوليّ]]*(InterestRate/PaymentsPerYear),"")</f>
        <v/>
      </c>
      <c r="J29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6" s="2" t="str">
        <f ca="1">IF(PaymentSchedule[[#This Row],[رقم الدفعة]]&lt;&gt;"",SUM(INDEX(PaymentSchedule[الفائدة],1,1):PaymentSchedule[[#This Row],[الفائدة]]),"")</f>
        <v/>
      </c>
    </row>
    <row r="297" spans="1:11" x14ac:dyDescent="0.2">
      <c r="A297" s="13"/>
      <c r="B297" s="1" t="str">
        <f ca="1">IF(LoanIsGood,IF(ROW()-ROW(PaymentSchedule[[#Headers],[رقم الدفعة]])&gt;عدد_الدفعات_المجدولة,"",ROW()-ROW(PaymentSchedule[[#Headers],[رقم الدفعة]])),"")</f>
        <v/>
      </c>
      <c r="C297" s="4" t="str">
        <f ca="1">IF(PaymentSchedule[[#This Row],[رقم الدفعة]]&lt;&gt;"",EOMONTH(LoanStartDate,ROW(PaymentSchedule[[#This Row],[رقم الدفعة]])-ROW(PaymentSchedule[[#Headers],[رقم الدفعة]])-2)+DAY(LoanStartDate),"")</f>
        <v/>
      </c>
      <c r="D297" s="2" t="str">
        <f ca="1">IF(PaymentSchedule[[#This Row],[رقم الدفعة]]&lt;&gt;"",IF(ROW()-ROW(PaymentSchedule[[#Headers],[الرصيد الأوليّ]])=1,مبلغ_القرض,INDEX(PaymentSchedule[الرصيد الختامي],ROW()-ROW(PaymentSchedule[[#Headers],[الرصيد الأوليّ]])-1)),"")</f>
        <v/>
      </c>
      <c r="E297" s="2" t="str">
        <f ca="1">IF(PaymentSchedule[[#This Row],[رقم الدفعة]]&lt;&gt;"",الدفعة_المجدولة,"")</f>
        <v/>
      </c>
      <c r="F29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7" s="2" t="str">
        <f ca="1">IF(PaymentSchedule[[#This Row],[رقم الدفعة]]&lt;&gt;"",PaymentSchedule[[#This Row],[إجمالي الدفعات]]-PaymentSchedule[[#This Row],[الفائدة]],"")</f>
        <v/>
      </c>
      <c r="I297" s="2" t="str">
        <f ca="1">IF(PaymentSchedule[[#This Row],[رقم الدفعة]]&lt;&gt;"",PaymentSchedule[[#This Row],[الرصيد الأوليّ]]*(InterestRate/PaymentsPerYear),"")</f>
        <v/>
      </c>
      <c r="J29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7" s="2" t="str">
        <f ca="1">IF(PaymentSchedule[[#This Row],[رقم الدفعة]]&lt;&gt;"",SUM(INDEX(PaymentSchedule[الفائدة],1,1):PaymentSchedule[[#This Row],[الفائدة]]),"")</f>
        <v/>
      </c>
    </row>
    <row r="298" spans="1:11" x14ac:dyDescent="0.2">
      <c r="A298" s="13"/>
      <c r="B298" s="1" t="str">
        <f ca="1">IF(LoanIsGood,IF(ROW()-ROW(PaymentSchedule[[#Headers],[رقم الدفعة]])&gt;عدد_الدفعات_المجدولة,"",ROW()-ROW(PaymentSchedule[[#Headers],[رقم الدفعة]])),"")</f>
        <v/>
      </c>
      <c r="C298" s="4" t="str">
        <f ca="1">IF(PaymentSchedule[[#This Row],[رقم الدفعة]]&lt;&gt;"",EOMONTH(LoanStartDate,ROW(PaymentSchedule[[#This Row],[رقم الدفعة]])-ROW(PaymentSchedule[[#Headers],[رقم الدفعة]])-2)+DAY(LoanStartDate),"")</f>
        <v/>
      </c>
      <c r="D298" s="2" t="str">
        <f ca="1">IF(PaymentSchedule[[#This Row],[رقم الدفعة]]&lt;&gt;"",IF(ROW()-ROW(PaymentSchedule[[#Headers],[الرصيد الأوليّ]])=1,مبلغ_القرض,INDEX(PaymentSchedule[الرصيد الختامي],ROW()-ROW(PaymentSchedule[[#Headers],[الرصيد الأوليّ]])-1)),"")</f>
        <v/>
      </c>
      <c r="E298" s="2" t="str">
        <f ca="1">IF(PaymentSchedule[[#This Row],[رقم الدفعة]]&lt;&gt;"",الدفعة_المجدولة,"")</f>
        <v/>
      </c>
      <c r="F29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8" s="2" t="str">
        <f ca="1">IF(PaymentSchedule[[#This Row],[رقم الدفعة]]&lt;&gt;"",PaymentSchedule[[#This Row],[إجمالي الدفعات]]-PaymentSchedule[[#This Row],[الفائدة]],"")</f>
        <v/>
      </c>
      <c r="I298" s="2" t="str">
        <f ca="1">IF(PaymentSchedule[[#This Row],[رقم الدفعة]]&lt;&gt;"",PaymentSchedule[[#This Row],[الرصيد الأوليّ]]*(InterestRate/PaymentsPerYear),"")</f>
        <v/>
      </c>
      <c r="J29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8" s="2" t="str">
        <f ca="1">IF(PaymentSchedule[[#This Row],[رقم الدفعة]]&lt;&gt;"",SUM(INDEX(PaymentSchedule[الفائدة],1,1):PaymentSchedule[[#This Row],[الفائدة]]),"")</f>
        <v/>
      </c>
    </row>
    <row r="299" spans="1:11" x14ac:dyDescent="0.2">
      <c r="A299" s="13"/>
      <c r="B299" s="1" t="str">
        <f ca="1">IF(LoanIsGood,IF(ROW()-ROW(PaymentSchedule[[#Headers],[رقم الدفعة]])&gt;عدد_الدفعات_المجدولة,"",ROW()-ROW(PaymentSchedule[[#Headers],[رقم الدفعة]])),"")</f>
        <v/>
      </c>
      <c r="C299" s="4" t="str">
        <f ca="1">IF(PaymentSchedule[[#This Row],[رقم الدفعة]]&lt;&gt;"",EOMONTH(LoanStartDate,ROW(PaymentSchedule[[#This Row],[رقم الدفعة]])-ROW(PaymentSchedule[[#Headers],[رقم الدفعة]])-2)+DAY(LoanStartDate),"")</f>
        <v/>
      </c>
      <c r="D299" s="2" t="str">
        <f ca="1">IF(PaymentSchedule[[#This Row],[رقم الدفعة]]&lt;&gt;"",IF(ROW()-ROW(PaymentSchedule[[#Headers],[الرصيد الأوليّ]])=1,مبلغ_القرض,INDEX(PaymentSchedule[الرصيد الختامي],ROW()-ROW(PaymentSchedule[[#Headers],[الرصيد الأوليّ]])-1)),"")</f>
        <v/>
      </c>
      <c r="E299" s="2" t="str">
        <f ca="1">IF(PaymentSchedule[[#This Row],[رقم الدفعة]]&lt;&gt;"",الدفعة_المجدولة,"")</f>
        <v/>
      </c>
      <c r="F29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29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299" s="2" t="str">
        <f ca="1">IF(PaymentSchedule[[#This Row],[رقم الدفعة]]&lt;&gt;"",PaymentSchedule[[#This Row],[إجمالي الدفعات]]-PaymentSchedule[[#This Row],[الفائدة]],"")</f>
        <v/>
      </c>
      <c r="I299" s="2" t="str">
        <f ca="1">IF(PaymentSchedule[[#This Row],[رقم الدفعة]]&lt;&gt;"",PaymentSchedule[[#This Row],[الرصيد الأوليّ]]*(InterestRate/PaymentsPerYear),"")</f>
        <v/>
      </c>
      <c r="J29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299" s="2" t="str">
        <f ca="1">IF(PaymentSchedule[[#This Row],[رقم الدفعة]]&lt;&gt;"",SUM(INDEX(PaymentSchedule[الفائدة],1,1):PaymentSchedule[[#This Row],[الفائدة]]),"")</f>
        <v/>
      </c>
    </row>
    <row r="300" spans="1:11" x14ac:dyDescent="0.2">
      <c r="A300" s="13"/>
      <c r="B300" s="1" t="str">
        <f ca="1">IF(LoanIsGood,IF(ROW()-ROW(PaymentSchedule[[#Headers],[رقم الدفعة]])&gt;عدد_الدفعات_المجدولة,"",ROW()-ROW(PaymentSchedule[[#Headers],[رقم الدفعة]])),"")</f>
        <v/>
      </c>
      <c r="C300" s="4" t="str">
        <f ca="1">IF(PaymentSchedule[[#This Row],[رقم الدفعة]]&lt;&gt;"",EOMONTH(LoanStartDate,ROW(PaymentSchedule[[#This Row],[رقم الدفعة]])-ROW(PaymentSchedule[[#Headers],[رقم الدفعة]])-2)+DAY(LoanStartDate),"")</f>
        <v/>
      </c>
      <c r="D300" s="2" t="str">
        <f ca="1">IF(PaymentSchedule[[#This Row],[رقم الدفعة]]&lt;&gt;"",IF(ROW()-ROW(PaymentSchedule[[#Headers],[الرصيد الأوليّ]])=1,مبلغ_القرض,INDEX(PaymentSchedule[الرصيد الختامي],ROW()-ROW(PaymentSchedule[[#Headers],[الرصيد الأوليّ]])-1)),"")</f>
        <v/>
      </c>
      <c r="E300" s="2" t="str">
        <f ca="1">IF(PaymentSchedule[[#This Row],[رقم الدفعة]]&lt;&gt;"",الدفعة_المجدولة,"")</f>
        <v/>
      </c>
      <c r="F30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0" s="2" t="str">
        <f ca="1">IF(PaymentSchedule[[#This Row],[رقم الدفعة]]&lt;&gt;"",PaymentSchedule[[#This Row],[إجمالي الدفعات]]-PaymentSchedule[[#This Row],[الفائدة]],"")</f>
        <v/>
      </c>
      <c r="I300" s="2" t="str">
        <f ca="1">IF(PaymentSchedule[[#This Row],[رقم الدفعة]]&lt;&gt;"",PaymentSchedule[[#This Row],[الرصيد الأوليّ]]*(InterestRate/PaymentsPerYear),"")</f>
        <v/>
      </c>
      <c r="J30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0" s="2" t="str">
        <f ca="1">IF(PaymentSchedule[[#This Row],[رقم الدفعة]]&lt;&gt;"",SUM(INDEX(PaymentSchedule[الفائدة],1,1):PaymentSchedule[[#This Row],[الفائدة]]),"")</f>
        <v/>
      </c>
    </row>
    <row r="301" spans="1:11" x14ac:dyDescent="0.2">
      <c r="A301" s="13"/>
      <c r="B301" s="1" t="str">
        <f ca="1">IF(LoanIsGood,IF(ROW()-ROW(PaymentSchedule[[#Headers],[رقم الدفعة]])&gt;عدد_الدفعات_المجدولة,"",ROW()-ROW(PaymentSchedule[[#Headers],[رقم الدفعة]])),"")</f>
        <v/>
      </c>
      <c r="C301" s="4" t="str">
        <f ca="1">IF(PaymentSchedule[[#This Row],[رقم الدفعة]]&lt;&gt;"",EOMONTH(LoanStartDate,ROW(PaymentSchedule[[#This Row],[رقم الدفعة]])-ROW(PaymentSchedule[[#Headers],[رقم الدفعة]])-2)+DAY(LoanStartDate),"")</f>
        <v/>
      </c>
      <c r="D301" s="2" t="str">
        <f ca="1">IF(PaymentSchedule[[#This Row],[رقم الدفعة]]&lt;&gt;"",IF(ROW()-ROW(PaymentSchedule[[#Headers],[الرصيد الأوليّ]])=1,مبلغ_القرض,INDEX(PaymentSchedule[الرصيد الختامي],ROW()-ROW(PaymentSchedule[[#Headers],[الرصيد الأوليّ]])-1)),"")</f>
        <v/>
      </c>
      <c r="E301" s="2" t="str">
        <f ca="1">IF(PaymentSchedule[[#This Row],[رقم الدفعة]]&lt;&gt;"",الدفعة_المجدولة,"")</f>
        <v/>
      </c>
      <c r="F30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1" s="2" t="str">
        <f ca="1">IF(PaymentSchedule[[#This Row],[رقم الدفعة]]&lt;&gt;"",PaymentSchedule[[#This Row],[إجمالي الدفعات]]-PaymentSchedule[[#This Row],[الفائدة]],"")</f>
        <v/>
      </c>
      <c r="I301" s="2" t="str">
        <f ca="1">IF(PaymentSchedule[[#This Row],[رقم الدفعة]]&lt;&gt;"",PaymentSchedule[[#This Row],[الرصيد الأوليّ]]*(InterestRate/PaymentsPerYear),"")</f>
        <v/>
      </c>
      <c r="J30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1" s="2" t="str">
        <f ca="1">IF(PaymentSchedule[[#This Row],[رقم الدفعة]]&lt;&gt;"",SUM(INDEX(PaymentSchedule[الفائدة],1,1):PaymentSchedule[[#This Row],[الفائدة]]),"")</f>
        <v/>
      </c>
    </row>
    <row r="302" spans="1:11" x14ac:dyDescent="0.2">
      <c r="A302" s="13"/>
      <c r="B302" s="1" t="str">
        <f ca="1">IF(LoanIsGood,IF(ROW()-ROW(PaymentSchedule[[#Headers],[رقم الدفعة]])&gt;عدد_الدفعات_المجدولة,"",ROW()-ROW(PaymentSchedule[[#Headers],[رقم الدفعة]])),"")</f>
        <v/>
      </c>
      <c r="C302" s="4" t="str">
        <f ca="1">IF(PaymentSchedule[[#This Row],[رقم الدفعة]]&lt;&gt;"",EOMONTH(LoanStartDate,ROW(PaymentSchedule[[#This Row],[رقم الدفعة]])-ROW(PaymentSchedule[[#Headers],[رقم الدفعة]])-2)+DAY(LoanStartDate),"")</f>
        <v/>
      </c>
      <c r="D302" s="2" t="str">
        <f ca="1">IF(PaymentSchedule[[#This Row],[رقم الدفعة]]&lt;&gt;"",IF(ROW()-ROW(PaymentSchedule[[#Headers],[الرصيد الأوليّ]])=1,مبلغ_القرض,INDEX(PaymentSchedule[الرصيد الختامي],ROW()-ROW(PaymentSchedule[[#Headers],[الرصيد الأوليّ]])-1)),"")</f>
        <v/>
      </c>
      <c r="E302" s="2" t="str">
        <f ca="1">IF(PaymentSchedule[[#This Row],[رقم الدفعة]]&lt;&gt;"",الدفعة_المجدولة,"")</f>
        <v/>
      </c>
      <c r="F30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2" s="2" t="str">
        <f ca="1">IF(PaymentSchedule[[#This Row],[رقم الدفعة]]&lt;&gt;"",PaymentSchedule[[#This Row],[إجمالي الدفعات]]-PaymentSchedule[[#This Row],[الفائدة]],"")</f>
        <v/>
      </c>
      <c r="I302" s="2" t="str">
        <f ca="1">IF(PaymentSchedule[[#This Row],[رقم الدفعة]]&lt;&gt;"",PaymentSchedule[[#This Row],[الرصيد الأوليّ]]*(InterestRate/PaymentsPerYear),"")</f>
        <v/>
      </c>
      <c r="J30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2" s="2" t="str">
        <f ca="1">IF(PaymentSchedule[[#This Row],[رقم الدفعة]]&lt;&gt;"",SUM(INDEX(PaymentSchedule[الفائدة],1,1):PaymentSchedule[[#This Row],[الفائدة]]),"")</f>
        <v/>
      </c>
    </row>
    <row r="303" spans="1:11" x14ac:dyDescent="0.2">
      <c r="A303" s="13"/>
      <c r="B303" s="1" t="str">
        <f ca="1">IF(LoanIsGood,IF(ROW()-ROW(PaymentSchedule[[#Headers],[رقم الدفعة]])&gt;عدد_الدفعات_المجدولة,"",ROW()-ROW(PaymentSchedule[[#Headers],[رقم الدفعة]])),"")</f>
        <v/>
      </c>
      <c r="C303" s="4" t="str">
        <f ca="1">IF(PaymentSchedule[[#This Row],[رقم الدفعة]]&lt;&gt;"",EOMONTH(LoanStartDate,ROW(PaymentSchedule[[#This Row],[رقم الدفعة]])-ROW(PaymentSchedule[[#Headers],[رقم الدفعة]])-2)+DAY(LoanStartDate),"")</f>
        <v/>
      </c>
      <c r="D303" s="2" t="str">
        <f ca="1">IF(PaymentSchedule[[#This Row],[رقم الدفعة]]&lt;&gt;"",IF(ROW()-ROW(PaymentSchedule[[#Headers],[الرصيد الأوليّ]])=1,مبلغ_القرض,INDEX(PaymentSchedule[الرصيد الختامي],ROW()-ROW(PaymentSchedule[[#Headers],[الرصيد الأوليّ]])-1)),"")</f>
        <v/>
      </c>
      <c r="E303" s="2" t="str">
        <f ca="1">IF(PaymentSchedule[[#This Row],[رقم الدفعة]]&lt;&gt;"",الدفعة_المجدولة,"")</f>
        <v/>
      </c>
      <c r="F30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3" s="2" t="str">
        <f ca="1">IF(PaymentSchedule[[#This Row],[رقم الدفعة]]&lt;&gt;"",PaymentSchedule[[#This Row],[إجمالي الدفعات]]-PaymentSchedule[[#This Row],[الفائدة]],"")</f>
        <v/>
      </c>
      <c r="I303" s="2" t="str">
        <f ca="1">IF(PaymentSchedule[[#This Row],[رقم الدفعة]]&lt;&gt;"",PaymentSchedule[[#This Row],[الرصيد الأوليّ]]*(InterestRate/PaymentsPerYear),"")</f>
        <v/>
      </c>
      <c r="J30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3" s="2" t="str">
        <f ca="1">IF(PaymentSchedule[[#This Row],[رقم الدفعة]]&lt;&gt;"",SUM(INDEX(PaymentSchedule[الفائدة],1,1):PaymentSchedule[[#This Row],[الفائدة]]),"")</f>
        <v/>
      </c>
    </row>
    <row r="304" spans="1:11" x14ac:dyDescent="0.2">
      <c r="A304" s="13"/>
      <c r="B304" s="1" t="str">
        <f ca="1">IF(LoanIsGood,IF(ROW()-ROW(PaymentSchedule[[#Headers],[رقم الدفعة]])&gt;عدد_الدفعات_المجدولة,"",ROW()-ROW(PaymentSchedule[[#Headers],[رقم الدفعة]])),"")</f>
        <v/>
      </c>
      <c r="C304" s="4" t="str">
        <f ca="1">IF(PaymentSchedule[[#This Row],[رقم الدفعة]]&lt;&gt;"",EOMONTH(LoanStartDate,ROW(PaymentSchedule[[#This Row],[رقم الدفعة]])-ROW(PaymentSchedule[[#Headers],[رقم الدفعة]])-2)+DAY(LoanStartDate),"")</f>
        <v/>
      </c>
      <c r="D304" s="2" t="str">
        <f ca="1">IF(PaymentSchedule[[#This Row],[رقم الدفعة]]&lt;&gt;"",IF(ROW()-ROW(PaymentSchedule[[#Headers],[الرصيد الأوليّ]])=1,مبلغ_القرض,INDEX(PaymentSchedule[الرصيد الختامي],ROW()-ROW(PaymentSchedule[[#Headers],[الرصيد الأوليّ]])-1)),"")</f>
        <v/>
      </c>
      <c r="E304" s="2" t="str">
        <f ca="1">IF(PaymentSchedule[[#This Row],[رقم الدفعة]]&lt;&gt;"",الدفعة_المجدولة,"")</f>
        <v/>
      </c>
      <c r="F30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4" s="2" t="str">
        <f ca="1">IF(PaymentSchedule[[#This Row],[رقم الدفعة]]&lt;&gt;"",PaymentSchedule[[#This Row],[إجمالي الدفعات]]-PaymentSchedule[[#This Row],[الفائدة]],"")</f>
        <v/>
      </c>
      <c r="I304" s="2" t="str">
        <f ca="1">IF(PaymentSchedule[[#This Row],[رقم الدفعة]]&lt;&gt;"",PaymentSchedule[[#This Row],[الرصيد الأوليّ]]*(InterestRate/PaymentsPerYear),"")</f>
        <v/>
      </c>
      <c r="J30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4" s="2" t="str">
        <f ca="1">IF(PaymentSchedule[[#This Row],[رقم الدفعة]]&lt;&gt;"",SUM(INDEX(PaymentSchedule[الفائدة],1,1):PaymentSchedule[[#This Row],[الفائدة]]),"")</f>
        <v/>
      </c>
    </row>
    <row r="305" spans="1:11" x14ac:dyDescent="0.2">
      <c r="A305" s="13"/>
      <c r="B305" s="1" t="str">
        <f ca="1">IF(LoanIsGood,IF(ROW()-ROW(PaymentSchedule[[#Headers],[رقم الدفعة]])&gt;عدد_الدفعات_المجدولة,"",ROW()-ROW(PaymentSchedule[[#Headers],[رقم الدفعة]])),"")</f>
        <v/>
      </c>
      <c r="C305" s="4" t="str">
        <f ca="1">IF(PaymentSchedule[[#This Row],[رقم الدفعة]]&lt;&gt;"",EOMONTH(LoanStartDate,ROW(PaymentSchedule[[#This Row],[رقم الدفعة]])-ROW(PaymentSchedule[[#Headers],[رقم الدفعة]])-2)+DAY(LoanStartDate),"")</f>
        <v/>
      </c>
      <c r="D305" s="2" t="str">
        <f ca="1">IF(PaymentSchedule[[#This Row],[رقم الدفعة]]&lt;&gt;"",IF(ROW()-ROW(PaymentSchedule[[#Headers],[الرصيد الأوليّ]])=1,مبلغ_القرض,INDEX(PaymentSchedule[الرصيد الختامي],ROW()-ROW(PaymentSchedule[[#Headers],[الرصيد الأوليّ]])-1)),"")</f>
        <v/>
      </c>
      <c r="E305" s="2" t="str">
        <f ca="1">IF(PaymentSchedule[[#This Row],[رقم الدفعة]]&lt;&gt;"",الدفعة_المجدولة,"")</f>
        <v/>
      </c>
      <c r="F30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5" s="2" t="str">
        <f ca="1">IF(PaymentSchedule[[#This Row],[رقم الدفعة]]&lt;&gt;"",PaymentSchedule[[#This Row],[إجمالي الدفعات]]-PaymentSchedule[[#This Row],[الفائدة]],"")</f>
        <v/>
      </c>
      <c r="I305" s="2" t="str">
        <f ca="1">IF(PaymentSchedule[[#This Row],[رقم الدفعة]]&lt;&gt;"",PaymentSchedule[[#This Row],[الرصيد الأوليّ]]*(InterestRate/PaymentsPerYear),"")</f>
        <v/>
      </c>
      <c r="J30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5" s="2" t="str">
        <f ca="1">IF(PaymentSchedule[[#This Row],[رقم الدفعة]]&lt;&gt;"",SUM(INDEX(PaymentSchedule[الفائدة],1,1):PaymentSchedule[[#This Row],[الفائدة]]),"")</f>
        <v/>
      </c>
    </row>
    <row r="306" spans="1:11" x14ac:dyDescent="0.2">
      <c r="A306" s="13"/>
      <c r="B306" s="1" t="str">
        <f ca="1">IF(LoanIsGood,IF(ROW()-ROW(PaymentSchedule[[#Headers],[رقم الدفعة]])&gt;عدد_الدفعات_المجدولة,"",ROW()-ROW(PaymentSchedule[[#Headers],[رقم الدفعة]])),"")</f>
        <v/>
      </c>
      <c r="C306" s="4" t="str">
        <f ca="1">IF(PaymentSchedule[[#This Row],[رقم الدفعة]]&lt;&gt;"",EOMONTH(LoanStartDate,ROW(PaymentSchedule[[#This Row],[رقم الدفعة]])-ROW(PaymentSchedule[[#Headers],[رقم الدفعة]])-2)+DAY(LoanStartDate),"")</f>
        <v/>
      </c>
      <c r="D306" s="2" t="str">
        <f ca="1">IF(PaymentSchedule[[#This Row],[رقم الدفعة]]&lt;&gt;"",IF(ROW()-ROW(PaymentSchedule[[#Headers],[الرصيد الأوليّ]])=1,مبلغ_القرض,INDEX(PaymentSchedule[الرصيد الختامي],ROW()-ROW(PaymentSchedule[[#Headers],[الرصيد الأوليّ]])-1)),"")</f>
        <v/>
      </c>
      <c r="E306" s="2" t="str">
        <f ca="1">IF(PaymentSchedule[[#This Row],[رقم الدفعة]]&lt;&gt;"",الدفعة_المجدولة,"")</f>
        <v/>
      </c>
      <c r="F30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6" s="2" t="str">
        <f ca="1">IF(PaymentSchedule[[#This Row],[رقم الدفعة]]&lt;&gt;"",PaymentSchedule[[#This Row],[إجمالي الدفعات]]-PaymentSchedule[[#This Row],[الفائدة]],"")</f>
        <v/>
      </c>
      <c r="I306" s="2" t="str">
        <f ca="1">IF(PaymentSchedule[[#This Row],[رقم الدفعة]]&lt;&gt;"",PaymentSchedule[[#This Row],[الرصيد الأوليّ]]*(InterestRate/PaymentsPerYear),"")</f>
        <v/>
      </c>
      <c r="J30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6" s="2" t="str">
        <f ca="1">IF(PaymentSchedule[[#This Row],[رقم الدفعة]]&lt;&gt;"",SUM(INDEX(PaymentSchedule[الفائدة],1,1):PaymentSchedule[[#This Row],[الفائدة]]),"")</f>
        <v/>
      </c>
    </row>
    <row r="307" spans="1:11" x14ac:dyDescent="0.2">
      <c r="A307" s="13"/>
      <c r="B307" s="1" t="str">
        <f ca="1">IF(LoanIsGood,IF(ROW()-ROW(PaymentSchedule[[#Headers],[رقم الدفعة]])&gt;عدد_الدفعات_المجدولة,"",ROW()-ROW(PaymentSchedule[[#Headers],[رقم الدفعة]])),"")</f>
        <v/>
      </c>
      <c r="C307" s="4" t="str">
        <f ca="1">IF(PaymentSchedule[[#This Row],[رقم الدفعة]]&lt;&gt;"",EOMONTH(LoanStartDate,ROW(PaymentSchedule[[#This Row],[رقم الدفعة]])-ROW(PaymentSchedule[[#Headers],[رقم الدفعة]])-2)+DAY(LoanStartDate),"")</f>
        <v/>
      </c>
      <c r="D307" s="2" t="str">
        <f ca="1">IF(PaymentSchedule[[#This Row],[رقم الدفعة]]&lt;&gt;"",IF(ROW()-ROW(PaymentSchedule[[#Headers],[الرصيد الأوليّ]])=1,مبلغ_القرض,INDEX(PaymentSchedule[الرصيد الختامي],ROW()-ROW(PaymentSchedule[[#Headers],[الرصيد الأوليّ]])-1)),"")</f>
        <v/>
      </c>
      <c r="E307" s="2" t="str">
        <f ca="1">IF(PaymentSchedule[[#This Row],[رقم الدفعة]]&lt;&gt;"",الدفعة_المجدولة,"")</f>
        <v/>
      </c>
      <c r="F30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7" s="2" t="str">
        <f ca="1">IF(PaymentSchedule[[#This Row],[رقم الدفعة]]&lt;&gt;"",PaymentSchedule[[#This Row],[إجمالي الدفعات]]-PaymentSchedule[[#This Row],[الفائدة]],"")</f>
        <v/>
      </c>
      <c r="I307" s="2" t="str">
        <f ca="1">IF(PaymentSchedule[[#This Row],[رقم الدفعة]]&lt;&gt;"",PaymentSchedule[[#This Row],[الرصيد الأوليّ]]*(InterestRate/PaymentsPerYear),"")</f>
        <v/>
      </c>
      <c r="J30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7" s="2" t="str">
        <f ca="1">IF(PaymentSchedule[[#This Row],[رقم الدفعة]]&lt;&gt;"",SUM(INDEX(PaymentSchedule[الفائدة],1,1):PaymentSchedule[[#This Row],[الفائدة]]),"")</f>
        <v/>
      </c>
    </row>
    <row r="308" spans="1:11" x14ac:dyDescent="0.2">
      <c r="A308" s="13"/>
      <c r="B308" s="1" t="str">
        <f ca="1">IF(LoanIsGood,IF(ROW()-ROW(PaymentSchedule[[#Headers],[رقم الدفعة]])&gt;عدد_الدفعات_المجدولة,"",ROW()-ROW(PaymentSchedule[[#Headers],[رقم الدفعة]])),"")</f>
        <v/>
      </c>
      <c r="C308" s="4" t="str">
        <f ca="1">IF(PaymentSchedule[[#This Row],[رقم الدفعة]]&lt;&gt;"",EOMONTH(LoanStartDate,ROW(PaymentSchedule[[#This Row],[رقم الدفعة]])-ROW(PaymentSchedule[[#Headers],[رقم الدفعة]])-2)+DAY(LoanStartDate),"")</f>
        <v/>
      </c>
      <c r="D308" s="2" t="str">
        <f ca="1">IF(PaymentSchedule[[#This Row],[رقم الدفعة]]&lt;&gt;"",IF(ROW()-ROW(PaymentSchedule[[#Headers],[الرصيد الأوليّ]])=1,مبلغ_القرض,INDEX(PaymentSchedule[الرصيد الختامي],ROW()-ROW(PaymentSchedule[[#Headers],[الرصيد الأوليّ]])-1)),"")</f>
        <v/>
      </c>
      <c r="E308" s="2" t="str">
        <f ca="1">IF(PaymentSchedule[[#This Row],[رقم الدفعة]]&lt;&gt;"",الدفعة_المجدولة,"")</f>
        <v/>
      </c>
      <c r="F30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8" s="2" t="str">
        <f ca="1">IF(PaymentSchedule[[#This Row],[رقم الدفعة]]&lt;&gt;"",PaymentSchedule[[#This Row],[إجمالي الدفعات]]-PaymentSchedule[[#This Row],[الفائدة]],"")</f>
        <v/>
      </c>
      <c r="I308" s="2" t="str">
        <f ca="1">IF(PaymentSchedule[[#This Row],[رقم الدفعة]]&lt;&gt;"",PaymentSchedule[[#This Row],[الرصيد الأوليّ]]*(InterestRate/PaymentsPerYear),"")</f>
        <v/>
      </c>
      <c r="J30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8" s="2" t="str">
        <f ca="1">IF(PaymentSchedule[[#This Row],[رقم الدفعة]]&lt;&gt;"",SUM(INDEX(PaymentSchedule[الفائدة],1,1):PaymentSchedule[[#This Row],[الفائدة]]),"")</f>
        <v/>
      </c>
    </row>
    <row r="309" spans="1:11" x14ac:dyDescent="0.2">
      <c r="A309" s="13"/>
      <c r="B309" s="1" t="str">
        <f ca="1">IF(LoanIsGood,IF(ROW()-ROW(PaymentSchedule[[#Headers],[رقم الدفعة]])&gt;عدد_الدفعات_المجدولة,"",ROW()-ROW(PaymentSchedule[[#Headers],[رقم الدفعة]])),"")</f>
        <v/>
      </c>
      <c r="C309" s="4" t="str">
        <f ca="1">IF(PaymentSchedule[[#This Row],[رقم الدفعة]]&lt;&gt;"",EOMONTH(LoanStartDate,ROW(PaymentSchedule[[#This Row],[رقم الدفعة]])-ROW(PaymentSchedule[[#Headers],[رقم الدفعة]])-2)+DAY(LoanStartDate),"")</f>
        <v/>
      </c>
      <c r="D309" s="2" t="str">
        <f ca="1">IF(PaymentSchedule[[#This Row],[رقم الدفعة]]&lt;&gt;"",IF(ROW()-ROW(PaymentSchedule[[#Headers],[الرصيد الأوليّ]])=1,مبلغ_القرض,INDEX(PaymentSchedule[الرصيد الختامي],ROW()-ROW(PaymentSchedule[[#Headers],[الرصيد الأوليّ]])-1)),"")</f>
        <v/>
      </c>
      <c r="E309" s="2" t="str">
        <f ca="1">IF(PaymentSchedule[[#This Row],[رقم الدفعة]]&lt;&gt;"",الدفعة_المجدولة,"")</f>
        <v/>
      </c>
      <c r="F30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0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09" s="2" t="str">
        <f ca="1">IF(PaymentSchedule[[#This Row],[رقم الدفعة]]&lt;&gt;"",PaymentSchedule[[#This Row],[إجمالي الدفعات]]-PaymentSchedule[[#This Row],[الفائدة]],"")</f>
        <v/>
      </c>
      <c r="I309" s="2" t="str">
        <f ca="1">IF(PaymentSchedule[[#This Row],[رقم الدفعة]]&lt;&gt;"",PaymentSchedule[[#This Row],[الرصيد الأوليّ]]*(InterestRate/PaymentsPerYear),"")</f>
        <v/>
      </c>
      <c r="J30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09" s="2" t="str">
        <f ca="1">IF(PaymentSchedule[[#This Row],[رقم الدفعة]]&lt;&gt;"",SUM(INDEX(PaymentSchedule[الفائدة],1,1):PaymentSchedule[[#This Row],[الفائدة]]),"")</f>
        <v/>
      </c>
    </row>
    <row r="310" spans="1:11" x14ac:dyDescent="0.2">
      <c r="A310" s="13"/>
      <c r="B310" s="1" t="str">
        <f ca="1">IF(LoanIsGood,IF(ROW()-ROW(PaymentSchedule[[#Headers],[رقم الدفعة]])&gt;عدد_الدفعات_المجدولة,"",ROW()-ROW(PaymentSchedule[[#Headers],[رقم الدفعة]])),"")</f>
        <v/>
      </c>
      <c r="C310" s="4" t="str">
        <f ca="1">IF(PaymentSchedule[[#This Row],[رقم الدفعة]]&lt;&gt;"",EOMONTH(LoanStartDate,ROW(PaymentSchedule[[#This Row],[رقم الدفعة]])-ROW(PaymentSchedule[[#Headers],[رقم الدفعة]])-2)+DAY(LoanStartDate),"")</f>
        <v/>
      </c>
      <c r="D310" s="2" t="str">
        <f ca="1">IF(PaymentSchedule[[#This Row],[رقم الدفعة]]&lt;&gt;"",IF(ROW()-ROW(PaymentSchedule[[#Headers],[الرصيد الأوليّ]])=1,مبلغ_القرض,INDEX(PaymentSchedule[الرصيد الختامي],ROW()-ROW(PaymentSchedule[[#Headers],[الرصيد الأوليّ]])-1)),"")</f>
        <v/>
      </c>
      <c r="E310" s="2" t="str">
        <f ca="1">IF(PaymentSchedule[[#This Row],[رقم الدفعة]]&lt;&gt;"",الدفعة_المجدولة,"")</f>
        <v/>
      </c>
      <c r="F31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0" s="2" t="str">
        <f ca="1">IF(PaymentSchedule[[#This Row],[رقم الدفعة]]&lt;&gt;"",PaymentSchedule[[#This Row],[إجمالي الدفعات]]-PaymentSchedule[[#This Row],[الفائدة]],"")</f>
        <v/>
      </c>
      <c r="I310" s="2" t="str">
        <f ca="1">IF(PaymentSchedule[[#This Row],[رقم الدفعة]]&lt;&gt;"",PaymentSchedule[[#This Row],[الرصيد الأوليّ]]*(InterestRate/PaymentsPerYear),"")</f>
        <v/>
      </c>
      <c r="J31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0" s="2" t="str">
        <f ca="1">IF(PaymentSchedule[[#This Row],[رقم الدفعة]]&lt;&gt;"",SUM(INDEX(PaymentSchedule[الفائدة],1,1):PaymentSchedule[[#This Row],[الفائدة]]),"")</f>
        <v/>
      </c>
    </row>
    <row r="311" spans="1:11" x14ac:dyDescent="0.2">
      <c r="A311" s="13"/>
      <c r="B311" s="1" t="str">
        <f ca="1">IF(LoanIsGood,IF(ROW()-ROW(PaymentSchedule[[#Headers],[رقم الدفعة]])&gt;عدد_الدفعات_المجدولة,"",ROW()-ROW(PaymentSchedule[[#Headers],[رقم الدفعة]])),"")</f>
        <v/>
      </c>
      <c r="C311" s="4" t="str">
        <f ca="1">IF(PaymentSchedule[[#This Row],[رقم الدفعة]]&lt;&gt;"",EOMONTH(LoanStartDate,ROW(PaymentSchedule[[#This Row],[رقم الدفعة]])-ROW(PaymentSchedule[[#Headers],[رقم الدفعة]])-2)+DAY(LoanStartDate),"")</f>
        <v/>
      </c>
      <c r="D311" s="2" t="str">
        <f ca="1">IF(PaymentSchedule[[#This Row],[رقم الدفعة]]&lt;&gt;"",IF(ROW()-ROW(PaymentSchedule[[#Headers],[الرصيد الأوليّ]])=1,مبلغ_القرض,INDEX(PaymentSchedule[الرصيد الختامي],ROW()-ROW(PaymentSchedule[[#Headers],[الرصيد الأوليّ]])-1)),"")</f>
        <v/>
      </c>
      <c r="E311" s="2" t="str">
        <f ca="1">IF(PaymentSchedule[[#This Row],[رقم الدفعة]]&lt;&gt;"",الدفعة_المجدولة,"")</f>
        <v/>
      </c>
      <c r="F31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1" s="2" t="str">
        <f ca="1">IF(PaymentSchedule[[#This Row],[رقم الدفعة]]&lt;&gt;"",PaymentSchedule[[#This Row],[إجمالي الدفعات]]-PaymentSchedule[[#This Row],[الفائدة]],"")</f>
        <v/>
      </c>
      <c r="I311" s="2" t="str">
        <f ca="1">IF(PaymentSchedule[[#This Row],[رقم الدفعة]]&lt;&gt;"",PaymentSchedule[[#This Row],[الرصيد الأوليّ]]*(InterestRate/PaymentsPerYear),"")</f>
        <v/>
      </c>
      <c r="J31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1" s="2" t="str">
        <f ca="1">IF(PaymentSchedule[[#This Row],[رقم الدفعة]]&lt;&gt;"",SUM(INDEX(PaymentSchedule[الفائدة],1,1):PaymentSchedule[[#This Row],[الفائدة]]),"")</f>
        <v/>
      </c>
    </row>
    <row r="312" spans="1:11" x14ac:dyDescent="0.2">
      <c r="A312" s="13"/>
      <c r="B312" s="1" t="str">
        <f ca="1">IF(LoanIsGood,IF(ROW()-ROW(PaymentSchedule[[#Headers],[رقم الدفعة]])&gt;عدد_الدفعات_المجدولة,"",ROW()-ROW(PaymentSchedule[[#Headers],[رقم الدفعة]])),"")</f>
        <v/>
      </c>
      <c r="C312" s="4" t="str">
        <f ca="1">IF(PaymentSchedule[[#This Row],[رقم الدفعة]]&lt;&gt;"",EOMONTH(LoanStartDate,ROW(PaymentSchedule[[#This Row],[رقم الدفعة]])-ROW(PaymentSchedule[[#Headers],[رقم الدفعة]])-2)+DAY(LoanStartDate),"")</f>
        <v/>
      </c>
      <c r="D312" s="2" t="str">
        <f ca="1">IF(PaymentSchedule[[#This Row],[رقم الدفعة]]&lt;&gt;"",IF(ROW()-ROW(PaymentSchedule[[#Headers],[الرصيد الأوليّ]])=1,مبلغ_القرض,INDEX(PaymentSchedule[الرصيد الختامي],ROW()-ROW(PaymentSchedule[[#Headers],[الرصيد الأوليّ]])-1)),"")</f>
        <v/>
      </c>
      <c r="E312" s="2" t="str">
        <f ca="1">IF(PaymentSchedule[[#This Row],[رقم الدفعة]]&lt;&gt;"",الدفعة_المجدولة,"")</f>
        <v/>
      </c>
      <c r="F31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2" s="2" t="str">
        <f ca="1">IF(PaymentSchedule[[#This Row],[رقم الدفعة]]&lt;&gt;"",PaymentSchedule[[#This Row],[إجمالي الدفعات]]-PaymentSchedule[[#This Row],[الفائدة]],"")</f>
        <v/>
      </c>
      <c r="I312" s="2" t="str">
        <f ca="1">IF(PaymentSchedule[[#This Row],[رقم الدفعة]]&lt;&gt;"",PaymentSchedule[[#This Row],[الرصيد الأوليّ]]*(InterestRate/PaymentsPerYear),"")</f>
        <v/>
      </c>
      <c r="J31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2" s="2" t="str">
        <f ca="1">IF(PaymentSchedule[[#This Row],[رقم الدفعة]]&lt;&gt;"",SUM(INDEX(PaymentSchedule[الفائدة],1,1):PaymentSchedule[[#This Row],[الفائدة]]),"")</f>
        <v/>
      </c>
    </row>
    <row r="313" spans="1:11" x14ac:dyDescent="0.2">
      <c r="A313" s="13"/>
      <c r="B313" s="1" t="str">
        <f ca="1">IF(LoanIsGood,IF(ROW()-ROW(PaymentSchedule[[#Headers],[رقم الدفعة]])&gt;عدد_الدفعات_المجدولة,"",ROW()-ROW(PaymentSchedule[[#Headers],[رقم الدفعة]])),"")</f>
        <v/>
      </c>
      <c r="C313" s="4" t="str">
        <f ca="1">IF(PaymentSchedule[[#This Row],[رقم الدفعة]]&lt;&gt;"",EOMONTH(LoanStartDate,ROW(PaymentSchedule[[#This Row],[رقم الدفعة]])-ROW(PaymentSchedule[[#Headers],[رقم الدفعة]])-2)+DAY(LoanStartDate),"")</f>
        <v/>
      </c>
      <c r="D313" s="2" t="str">
        <f ca="1">IF(PaymentSchedule[[#This Row],[رقم الدفعة]]&lt;&gt;"",IF(ROW()-ROW(PaymentSchedule[[#Headers],[الرصيد الأوليّ]])=1,مبلغ_القرض,INDEX(PaymentSchedule[الرصيد الختامي],ROW()-ROW(PaymentSchedule[[#Headers],[الرصيد الأوليّ]])-1)),"")</f>
        <v/>
      </c>
      <c r="E313" s="2" t="str">
        <f ca="1">IF(PaymentSchedule[[#This Row],[رقم الدفعة]]&lt;&gt;"",الدفعة_المجدولة,"")</f>
        <v/>
      </c>
      <c r="F31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3" s="2" t="str">
        <f ca="1">IF(PaymentSchedule[[#This Row],[رقم الدفعة]]&lt;&gt;"",PaymentSchedule[[#This Row],[إجمالي الدفعات]]-PaymentSchedule[[#This Row],[الفائدة]],"")</f>
        <v/>
      </c>
      <c r="I313" s="2" t="str">
        <f ca="1">IF(PaymentSchedule[[#This Row],[رقم الدفعة]]&lt;&gt;"",PaymentSchedule[[#This Row],[الرصيد الأوليّ]]*(InterestRate/PaymentsPerYear),"")</f>
        <v/>
      </c>
      <c r="J31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3" s="2" t="str">
        <f ca="1">IF(PaymentSchedule[[#This Row],[رقم الدفعة]]&lt;&gt;"",SUM(INDEX(PaymentSchedule[الفائدة],1,1):PaymentSchedule[[#This Row],[الفائدة]]),"")</f>
        <v/>
      </c>
    </row>
    <row r="314" spans="1:11" x14ac:dyDescent="0.2">
      <c r="A314" s="13"/>
      <c r="B314" s="1" t="str">
        <f ca="1">IF(LoanIsGood,IF(ROW()-ROW(PaymentSchedule[[#Headers],[رقم الدفعة]])&gt;عدد_الدفعات_المجدولة,"",ROW()-ROW(PaymentSchedule[[#Headers],[رقم الدفعة]])),"")</f>
        <v/>
      </c>
      <c r="C314" s="4" t="str">
        <f ca="1">IF(PaymentSchedule[[#This Row],[رقم الدفعة]]&lt;&gt;"",EOMONTH(LoanStartDate,ROW(PaymentSchedule[[#This Row],[رقم الدفعة]])-ROW(PaymentSchedule[[#Headers],[رقم الدفعة]])-2)+DAY(LoanStartDate),"")</f>
        <v/>
      </c>
      <c r="D314" s="2" t="str">
        <f ca="1">IF(PaymentSchedule[[#This Row],[رقم الدفعة]]&lt;&gt;"",IF(ROW()-ROW(PaymentSchedule[[#Headers],[الرصيد الأوليّ]])=1,مبلغ_القرض,INDEX(PaymentSchedule[الرصيد الختامي],ROW()-ROW(PaymentSchedule[[#Headers],[الرصيد الأوليّ]])-1)),"")</f>
        <v/>
      </c>
      <c r="E314" s="2" t="str">
        <f ca="1">IF(PaymentSchedule[[#This Row],[رقم الدفعة]]&lt;&gt;"",الدفعة_المجدولة,"")</f>
        <v/>
      </c>
      <c r="F31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4" s="2" t="str">
        <f ca="1">IF(PaymentSchedule[[#This Row],[رقم الدفعة]]&lt;&gt;"",PaymentSchedule[[#This Row],[إجمالي الدفعات]]-PaymentSchedule[[#This Row],[الفائدة]],"")</f>
        <v/>
      </c>
      <c r="I314" s="2" t="str">
        <f ca="1">IF(PaymentSchedule[[#This Row],[رقم الدفعة]]&lt;&gt;"",PaymentSchedule[[#This Row],[الرصيد الأوليّ]]*(InterestRate/PaymentsPerYear),"")</f>
        <v/>
      </c>
      <c r="J31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4" s="2" t="str">
        <f ca="1">IF(PaymentSchedule[[#This Row],[رقم الدفعة]]&lt;&gt;"",SUM(INDEX(PaymentSchedule[الفائدة],1,1):PaymentSchedule[[#This Row],[الفائدة]]),"")</f>
        <v/>
      </c>
    </row>
    <row r="315" spans="1:11" x14ac:dyDescent="0.2">
      <c r="A315" s="13"/>
      <c r="B315" s="1" t="str">
        <f ca="1">IF(LoanIsGood,IF(ROW()-ROW(PaymentSchedule[[#Headers],[رقم الدفعة]])&gt;عدد_الدفعات_المجدولة,"",ROW()-ROW(PaymentSchedule[[#Headers],[رقم الدفعة]])),"")</f>
        <v/>
      </c>
      <c r="C315" s="4" t="str">
        <f ca="1">IF(PaymentSchedule[[#This Row],[رقم الدفعة]]&lt;&gt;"",EOMONTH(LoanStartDate,ROW(PaymentSchedule[[#This Row],[رقم الدفعة]])-ROW(PaymentSchedule[[#Headers],[رقم الدفعة]])-2)+DAY(LoanStartDate),"")</f>
        <v/>
      </c>
      <c r="D315" s="2" t="str">
        <f ca="1">IF(PaymentSchedule[[#This Row],[رقم الدفعة]]&lt;&gt;"",IF(ROW()-ROW(PaymentSchedule[[#Headers],[الرصيد الأوليّ]])=1,مبلغ_القرض,INDEX(PaymentSchedule[الرصيد الختامي],ROW()-ROW(PaymentSchedule[[#Headers],[الرصيد الأوليّ]])-1)),"")</f>
        <v/>
      </c>
      <c r="E315" s="2" t="str">
        <f ca="1">IF(PaymentSchedule[[#This Row],[رقم الدفعة]]&lt;&gt;"",الدفعة_المجدولة,"")</f>
        <v/>
      </c>
      <c r="F31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5" s="2" t="str">
        <f ca="1">IF(PaymentSchedule[[#This Row],[رقم الدفعة]]&lt;&gt;"",PaymentSchedule[[#This Row],[إجمالي الدفعات]]-PaymentSchedule[[#This Row],[الفائدة]],"")</f>
        <v/>
      </c>
      <c r="I315" s="2" t="str">
        <f ca="1">IF(PaymentSchedule[[#This Row],[رقم الدفعة]]&lt;&gt;"",PaymentSchedule[[#This Row],[الرصيد الأوليّ]]*(InterestRate/PaymentsPerYear),"")</f>
        <v/>
      </c>
      <c r="J31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5" s="2" t="str">
        <f ca="1">IF(PaymentSchedule[[#This Row],[رقم الدفعة]]&lt;&gt;"",SUM(INDEX(PaymentSchedule[الفائدة],1,1):PaymentSchedule[[#This Row],[الفائدة]]),"")</f>
        <v/>
      </c>
    </row>
    <row r="316" spans="1:11" x14ac:dyDescent="0.2">
      <c r="A316" s="13"/>
      <c r="B316" s="1" t="str">
        <f ca="1">IF(LoanIsGood,IF(ROW()-ROW(PaymentSchedule[[#Headers],[رقم الدفعة]])&gt;عدد_الدفعات_المجدولة,"",ROW()-ROW(PaymentSchedule[[#Headers],[رقم الدفعة]])),"")</f>
        <v/>
      </c>
      <c r="C316" s="4" t="str">
        <f ca="1">IF(PaymentSchedule[[#This Row],[رقم الدفعة]]&lt;&gt;"",EOMONTH(LoanStartDate,ROW(PaymentSchedule[[#This Row],[رقم الدفعة]])-ROW(PaymentSchedule[[#Headers],[رقم الدفعة]])-2)+DAY(LoanStartDate),"")</f>
        <v/>
      </c>
      <c r="D316" s="2" t="str">
        <f ca="1">IF(PaymentSchedule[[#This Row],[رقم الدفعة]]&lt;&gt;"",IF(ROW()-ROW(PaymentSchedule[[#Headers],[الرصيد الأوليّ]])=1,مبلغ_القرض,INDEX(PaymentSchedule[الرصيد الختامي],ROW()-ROW(PaymentSchedule[[#Headers],[الرصيد الأوليّ]])-1)),"")</f>
        <v/>
      </c>
      <c r="E316" s="2" t="str">
        <f ca="1">IF(PaymentSchedule[[#This Row],[رقم الدفعة]]&lt;&gt;"",الدفعة_المجدولة,"")</f>
        <v/>
      </c>
      <c r="F31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6" s="2" t="str">
        <f ca="1">IF(PaymentSchedule[[#This Row],[رقم الدفعة]]&lt;&gt;"",PaymentSchedule[[#This Row],[إجمالي الدفعات]]-PaymentSchedule[[#This Row],[الفائدة]],"")</f>
        <v/>
      </c>
      <c r="I316" s="2" t="str">
        <f ca="1">IF(PaymentSchedule[[#This Row],[رقم الدفعة]]&lt;&gt;"",PaymentSchedule[[#This Row],[الرصيد الأوليّ]]*(InterestRate/PaymentsPerYear),"")</f>
        <v/>
      </c>
      <c r="J31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6" s="2" t="str">
        <f ca="1">IF(PaymentSchedule[[#This Row],[رقم الدفعة]]&lt;&gt;"",SUM(INDEX(PaymentSchedule[الفائدة],1,1):PaymentSchedule[[#This Row],[الفائدة]]),"")</f>
        <v/>
      </c>
    </row>
    <row r="317" spans="1:11" x14ac:dyDescent="0.2">
      <c r="A317" s="13"/>
      <c r="B317" s="1" t="str">
        <f ca="1">IF(LoanIsGood,IF(ROW()-ROW(PaymentSchedule[[#Headers],[رقم الدفعة]])&gt;عدد_الدفعات_المجدولة,"",ROW()-ROW(PaymentSchedule[[#Headers],[رقم الدفعة]])),"")</f>
        <v/>
      </c>
      <c r="C317" s="4" t="str">
        <f ca="1">IF(PaymentSchedule[[#This Row],[رقم الدفعة]]&lt;&gt;"",EOMONTH(LoanStartDate,ROW(PaymentSchedule[[#This Row],[رقم الدفعة]])-ROW(PaymentSchedule[[#Headers],[رقم الدفعة]])-2)+DAY(LoanStartDate),"")</f>
        <v/>
      </c>
      <c r="D317" s="2" t="str">
        <f ca="1">IF(PaymentSchedule[[#This Row],[رقم الدفعة]]&lt;&gt;"",IF(ROW()-ROW(PaymentSchedule[[#Headers],[الرصيد الأوليّ]])=1,مبلغ_القرض,INDEX(PaymentSchedule[الرصيد الختامي],ROW()-ROW(PaymentSchedule[[#Headers],[الرصيد الأوليّ]])-1)),"")</f>
        <v/>
      </c>
      <c r="E317" s="2" t="str">
        <f ca="1">IF(PaymentSchedule[[#This Row],[رقم الدفعة]]&lt;&gt;"",الدفعة_المجدولة,"")</f>
        <v/>
      </c>
      <c r="F31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7" s="2" t="str">
        <f ca="1">IF(PaymentSchedule[[#This Row],[رقم الدفعة]]&lt;&gt;"",PaymentSchedule[[#This Row],[إجمالي الدفعات]]-PaymentSchedule[[#This Row],[الفائدة]],"")</f>
        <v/>
      </c>
      <c r="I317" s="2" t="str">
        <f ca="1">IF(PaymentSchedule[[#This Row],[رقم الدفعة]]&lt;&gt;"",PaymentSchedule[[#This Row],[الرصيد الأوليّ]]*(InterestRate/PaymentsPerYear),"")</f>
        <v/>
      </c>
      <c r="J31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7" s="2" t="str">
        <f ca="1">IF(PaymentSchedule[[#This Row],[رقم الدفعة]]&lt;&gt;"",SUM(INDEX(PaymentSchedule[الفائدة],1,1):PaymentSchedule[[#This Row],[الفائدة]]),"")</f>
        <v/>
      </c>
    </row>
    <row r="318" spans="1:11" x14ac:dyDescent="0.2">
      <c r="A318" s="13"/>
      <c r="B318" s="1" t="str">
        <f ca="1">IF(LoanIsGood,IF(ROW()-ROW(PaymentSchedule[[#Headers],[رقم الدفعة]])&gt;عدد_الدفعات_المجدولة,"",ROW()-ROW(PaymentSchedule[[#Headers],[رقم الدفعة]])),"")</f>
        <v/>
      </c>
      <c r="C318" s="4" t="str">
        <f ca="1">IF(PaymentSchedule[[#This Row],[رقم الدفعة]]&lt;&gt;"",EOMONTH(LoanStartDate,ROW(PaymentSchedule[[#This Row],[رقم الدفعة]])-ROW(PaymentSchedule[[#Headers],[رقم الدفعة]])-2)+DAY(LoanStartDate),"")</f>
        <v/>
      </c>
      <c r="D318" s="2" t="str">
        <f ca="1">IF(PaymentSchedule[[#This Row],[رقم الدفعة]]&lt;&gt;"",IF(ROW()-ROW(PaymentSchedule[[#Headers],[الرصيد الأوليّ]])=1,مبلغ_القرض,INDEX(PaymentSchedule[الرصيد الختامي],ROW()-ROW(PaymentSchedule[[#Headers],[الرصيد الأوليّ]])-1)),"")</f>
        <v/>
      </c>
      <c r="E318" s="2" t="str">
        <f ca="1">IF(PaymentSchedule[[#This Row],[رقم الدفعة]]&lt;&gt;"",الدفعة_المجدولة,"")</f>
        <v/>
      </c>
      <c r="F31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8" s="2" t="str">
        <f ca="1">IF(PaymentSchedule[[#This Row],[رقم الدفعة]]&lt;&gt;"",PaymentSchedule[[#This Row],[إجمالي الدفعات]]-PaymentSchedule[[#This Row],[الفائدة]],"")</f>
        <v/>
      </c>
      <c r="I318" s="2" t="str">
        <f ca="1">IF(PaymentSchedule[[#This Row],[رقم الدفعة]]&lt;&gt;"",PaymentSchedule[[#This Row],[الرصيد الأوليّ]]*(InterestRate/PaymentsPerYear),"")</f>
        <v/>
      </c>
      <c r="J31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8" s="2" t="str">
        <f ca="1">IF(PaymentSchedule[[#This Row],[رقم الدفعة]]&lt;&gt;"",SUM(INDEX(PaymentSchedule[الفائدة],1,1):PaymentSchedule[[#This Row],[الفائدة]]),"")</f>
        <v/>
      </c>
    </row>
    <row r="319" spans="1:11" x14ac:dyDescent="0.2">
      <c r="A319" s="13"/>
      <c r="B319" s="1" t="str">
        <f ca="1">IF(LoanIsGood,IF(ROW()-ROW(PaymentSchedule[[#Headers],[رقم الدفعة]])&gt;عدد_الدفعات_المجدولة,"",ROW()-ROW(PaymentSchedule[[#Headers],[رقم الدفعة]])),"")</f>
        <v/>
      </c>
      <c r="C319" s="4" t="str">
        <f ca="1">IF(PaymentSchedule[[#This Row],[رقم الدفعة]]&lt;&gt;"",EOMONTH(LoanStartDate,ROW(PaymentSchedule[[#This Row],[رقم الدفعة]])-ROW(PaymentSchedule[[#Headers],[رقم الدفعة]])-2)+DAY(LoanStartDate),"")</f>
        <v/>
      </c>
      <c r="D319" s="2" t="str">
        <f ca="1">IF(PaymentSchedule[[#This Row],[رقم الدفعة]]&lt;&gt;"",IF(ROW()-ROW(PaymentSchedule[[#Headers],[الرصيد الأوليّ]])=1,مبلغ_القرض,INDEX(PaymentSchedule[الرصيد الختامي],ROW()-ROW(PaymentSchedule[[#Headers],[الرصيد الأوليّ]])-1)),"")</f>
        <v/>
      </c>
      <c r="E319" s="2" t="str">
        <f ca="1">IF(PaymentSchedule[[#This Row],[رقم الدفعة]]&lt;&gt;"",الدفعة_المجدولة,"")</f>
        <v/>
      </c>
      <c r="F31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1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19" s="2" t="str">
        <f ca="1">IF(PaymentSchedule[[#This Row],[رقم الدفعة]]&lt;&gt;"",PaymentSchedule[[#This Row],[إجمالي الدفعات]]-PaymentSchedule[[#This Row],[الفائدة]],"")</f>
        <v/>
      </c>
      <c r="I319" s="2" t="str">
        <f ca="1">IF(PaymentSchedule[[#This Row],[رقم الدفعة]]&lt;&gt;"",PaymentSchedule[[#This Row],[الرصيد الأوليّ]]*(InterestRate/PaymentsPerYear),"")</f>
        <v/>
      </c>
      <c r="J31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19" s="2" t="str">
        <f ca="1">IF(PaymentSchedule[[#This Row],[رقم الدفعة]]&lt;&gt;"",SUM(INDEX(PaymentSchedule[الفائدة],1,1):PaymentSchedule[[#This Row],[الفائدة]]),"")</f>
        <v/>
      </c>
    </row>
    <row r="320" spans="1:11" x14ac:dyDescent="0.2">
      <c r="A320" s="13"/>
      <c r="B320" s="1" t="str">
        <f ca="1">IF(LoanIsGood,IF(ROW()-ROW(PaymentSchedule[[#Headers],[رقم الدفعة]])&gt;عدد_الدفعات_المجدولة,"",ROW()-ROW(PaymentSchedule[[#Headers],[رقم الدفعة]])),"")</f>
        <v/>
      </c>
      <c r="C320" s="4" t="str">
        <f ca="1">IF(PaymentSchedule[[#This Row],[رقم الدفعة]]&lt;&gt;"",EOMONTH(LoanStartDate,ROW(PaymentSchedule[[#This Row],[رقم الدفعة]])-ROW(PaymentSchedule[[#Headers],[رقم الدفعة]])-2)+DAY(LoanStartDate),"")</f>
        <v/>
      </c>
      <c r="D320" s="2" t="str">
        <f ca="1">IF(PaymentSchedule[[#This Row],[رقم الدفعة]]&lt;&gt;"",IF(ROW()-ROW(PaymentSchedule[[#Headers],[الرصيد الأوليّ]])=1,مبلغ_القرض,INDEX(PaymentSchedule[الرصيد الختامي],ROW()-ROW(PaymentSchedule[[#Headers],[الرصيد الأوليّ]])-1)),"")</f>
        <v/>
      </c>
      <c r="E320" s="2" t="str">
        <f ca="1">IF(PaymentSchedule[[#This Row],[رقم الدفعة]]&lt;&gt;"",الدفعة_المجدولة,"")</f>
        <v/>
      </c>
      <c r="F32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0" s="2" t="str">
        <f ca="1">IF(PaymentSchedule[[#This Row],[رقم الدفعة]]&lt;&gt;"",PaymentSchedule[[#This Row],[إجمالي الدفعات]]-PaymentSchedule[[#This Row],[الفائدة]],"")</f>
        <v/>
      </c>
      <c r="I320" s="2" t="str">
        <f ca="1">IF(PaymentSchedule[[#This Row],[رقم الدفعة]]&lt;&gt;"",PaymentSchedule[[#This Row],[الرصيد الأوليّ]]*(InterestRate/PaymentsPerYear),"")</f>
        <v/>
      </c>
      <c r="J32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0" s="2" t="str">
        <f ca="1">IF(PaymentSchedule[[#This Row],[رقم الدفعة]]&lt;&gt;"",SUM(INDEX(PaymentSchedule[الفائدة],1,1):PaymentSchedule[[#This Row],[الفائدة]]),"")</f>
        <v/>
      </c>
    </row>
    <row r="321" spans="1:11" x14ac:dyDescent="0.2">
      <c r="A321" s="13"/>
      <c r="B321" s="1" t="str">
        <f ca="1">IF(LoanIsGood,IF(ROW()-ROW(PaymentSchedule[[#Headers],[رقم الدفعة]])&gt;عدد_الدفعات_المجدولة,"",ROW()-ROW(PaymentSchedule[[#Headers],[رقم الدفعة]])),"")</f>
        <v/>
      </c>
      <c r="C321" s="4" t="str">
        <f ca="1">IF(PaymentSchedule[[#This Row],[رقم الدفعة]]&lt;&gt;"",EOMONTH(LoanStartDate,ROW(PaymentSchedule[[#This Row],[رقم الدفعة]])-ROW(PaymentSchedule[[#Headers],[رقم الدفعة]])-2)+DAY(LoanStartDate),"")</f>
        <v/>
      </c>
      <c r="D321" s="2" t="str">
        <f ca="1">IF(PaymentSchedule[[#This Row],[رقم الدفعة]]&lt;&gt;"",IF(ROW()-ROW(PaymentSchedule[[#Headers],[الرصيد الأوليّ]])=1,مبلغ_القرض,INDEX(PaymentSchedule[الرصيد الختامي],ROW()-ROW(PaymentSchedule[[#Headers],[الرصيد الأوليّ]])-1)),"")</f>
        <v/>
      </c>
      <c r="E321" s="2" t="str">
        <f ca="1">IF(PaymentSchedule[[#This Row],[رقم الدفعة]]&lt;&gt;"",الدفعة_المجدولة,"")</f>
        <v/>
      </c>
      <c r="F32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1" s="2" t="str">
        <f ca="1">IF(PaymentSchedule[[#This Row],[رقم الدفعة]]&lt;&gt;"",PaymentSchedule[[#This Row],[إجمالي الدفعات]]-PaymentSchedule[[#This Row],[الفائدة]],"")</f>
        <v/>
      </c>
      <c r="I321" s="2" t="str">
        <f ca="1">IF(PaymentSchedule[[#This Row],[رقم الدفعة]]&lt;&gt;"",PaymentSchedule[[#This Row],[الرصيد الأوليّ]]*(InterestRate/PaymentsPerYear),"")</f>
        <v/>
      </c>
      <c r="J32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1" s="2" t="str">
        <f ca="1">IF(PaymentSchedule[[#This Row],[رقم الدفعة]]&lt;&gt;"",SUM(INDEX(PaymentSchedule[الفائدة],1,1):PaymentSchedule[[#This Row],[الفائدة]]),"")</f>
        <v/>
      </c>
    </row>
    <row r="322" spans="1:11" x14ac:dyDescent="0.2">
      <c r="A322" s="13"/>
      <c r="B322" s="1" t="str">
        <f ca="1">IF(LoanIsGood,IF(ROW()-ROW(PaymentSchedule[[#Headers],[رقم الدفعة]])&gt;عدد_الدفعات_المجدولة,"",ROW()-ROW(PaymentSchedule[[#Headers],[رقم الدفعة]])),"")</f>
        <v/>
      </c>
      <c r="C322" s="4" t="str">
        <f ca="1">IF(PaymentSchedule[[#This Row],[رقم الدفعة]]&lt;&gt;"",EOMONTH(LoanStartDate,ROW(PaymentSchedule[[#This Row],[رقم الدفعة]])-ROW(PaymentSchedule[[#Headers],[رقم الدفعة]])-2)+DAY(LoanStartDate),"")</f>
        <v/>
      </c>
      <c r="D322" s="2" t="str">
        <f ca="1">IF(PaymentSchedule[[#This Row],[رقم الدفعة]]&lt;&gt;"",IF(ROW()-ROW(PaymentSchedule[[#Headers],[الرصيد الأوليّ]])=1,مبلغ_القرض,INDEX(PaymentSchedule[الرصيد الختامي],ROW()-ROW(PaymentSchedule[[#Headers],[الرصيد الأوليّ]])-1)),"")</f>
        <v/>
      </c>
      <c r="E322" s="2" t="str">
        <f ca="1">IF(PaymentSchedule[[#This Row],[رقم الدفعة]]&lt;&gt;"",الدفعة_المجدولة,"")</f>
        <v/>
      </c>
      <c r="F32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2" s="2" t="str">
        <f ca="1">IF(PaymentSchedule[[#This Row],[رقم الدفعة]]&lt;&gt;"",PaymentSchedule[[#This Row],[إجمالي الدفعات]]-PaymentSchedule[[#This Row],[الفائدة]],"")</f>
        <v/>
      </c>
      <c r="I322" s="2" t="str">
        <f ca="1">IF(PaymentSchedule[[#This Row],[رقم الدفعة]]&lt;&gt;"",PaymentSchedule[[#This Row],[الرصيد الأوليّ]]*(InterestRate/PaymentsPerYear),"")</f>
        <v/>
      </c>
      <c r="J32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2" s="2" t="str">
        <f ca="1">IF(PaymentSchedule[[#This Row],[رقم الدفعة]]&lt;&gt;"",SUM(INDEX(PaymentSchedule[الفائدة],1,1):PaymentSchedule[[#This Row],[الفائدة]]),"")</f>
        <v/>
      </c>
    </row>
    <row r="323" spans="1:11" x14ac:dyDescent="0.2">
      <c r="A323" s="13"/>
      <c r="B323" s="1" t="str">
        <f ca="1">IF(LoanIsGood,IF(ROW()-ROW(PaymentSchedule[[#Headers],[رقم الدفعة]])&gt;عدد_الدفعات_المجدولة,"",ROW()-ROW(PaymentSchedule[[#Headers],[رقم الدفعة]])),"")</f>
        <v/>
      </c>
      <c r="C323" s="4" t="str">
        <f ca="1">IF(PaymentSchedule[[#This Row],[رقم الدفعة]]&lt;&gt;"",EOMONTH(LoanStartDate,ROW(PaymentSchedule[[#This Row],[رقم الدفعة]])-ROW(PaymentSchedule[[#Headers],[رقم الدفعة]])-2)+DAY(LoanStartDate),"")</f>
        <v/>
      </c>
      <c r="D323" s="2" t="str">
        <f ca="1">IF(PaymentSchedule[[#This Row],[رقم الدفعة]]&lt;&gt;"",IF(ROW()-ROW(PaymentSchedule[[#Headers],[الرصيد الأوليّ]])=1,مبلغ_القرض,INDEX(PaymentSchedule[الرصيد الختامي],ROW()-ROW(PaymentSchedule[[#Headers],[الرصيد الأوليّ]])-1)),"")</f>
        <v/>
      </c>
      <c r="E323" s="2" t="str">
        <f ca="1">IF(PaymentSchedule[[#This Row],[رقم الدفعة]]&lt;&gt;"",الدفعة_المجدولة,"")</f>
        <v/>
      </c>
      <c r="F32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3" s="2" t="str">
        <f ca="1">IF(PaymentSchedule[[#This Row],[رقم الدفعة]]&lt;&gt;"",PaymentSchedule[[#This Row],[إجمالي الدفعات]]-PaymentSchedule[[#This Row],[الفائدة]],"")</f>
        <v/>
      </c>
      <c r="I323" s="2" t="str">
        <f ca="1">IF(PaymentSchedule[[#This Row],[رقم الدفعة]]&lt;&gt;"",PaymentSchedule[[#This Row],[الرصيد الأوليّ]]*(InterestRate/PaymentsPerYear),"")</f>
        <v/>
      </c>
      <c r="J32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3" s="2" t="str">
        <f ca="1">IF(PaymentSchedule[[#This Row],[رقم الدفعة]]&lt;&gt;"",SUM(INDEX(PaymentSchedule[الفائدة],1,1):PaymentSchedule[[#This Row],[الفائدة]]),"")</f>
        <v/>
      </c>
    </row>
    <row r="324" spans="1:11" x14ac:dyDescent="0.2">
      <c r="A324" s="13"/>
      <c r="B324" s="1" t="str">
        <f ca="1">IF(LoanIsGood,IF(ROW()-ROW(PaymentSchedule[[#Headers],[رقم الدفعة]])&gt;عدد_الدفعات_المجدولة,"",ROW()-ROW(PaymentSchedule[[#Headers],[رقم الدفعة]])),"")</f>
        <v/>
      </c>
      <c r="C324" s="4" t="str">
        <f ca="1">IF(PaymentSchedule[[#This Row],[رقم الدفعة]]&lt;&gt;"",EOMONTH(LoanStartDate,ROW(PaymentSchedule[[#This Row],[رقم الدفعة]])-ROW(PaymentSchedule[[#Headers],[رقم الدفعة]])-2)+DAY(LoanStartDate),"")</f>
        <v/>
      </c>
      <c r="D324" s="2" t="str">
        <f ca="1">IF(PaymentSchedule[[#This Row],[رقم الدفعة]]&lt;&gt;"",IF(ROW()-ROW(PaymentSchedule[[#Headers],[الرصيد الأوليّ]])=1,مبلغ_القرض,INDEX(PaymentSchedule[الرصيد الختامي],ROW()-ROW(PaymentSchedule[[#Headers],[الرصيد الأوليّ]])-1)),"")</f>
        <v/>
      </c>
      <c r="E324" s="2" t="str">
        <f ca="1">IF(PaymentSchedule[[#This Row],[رقم الدفعة]]&lt;&gt;"",الدفعة_المجدولة,"")</f>
        <v/>
      </c>
      <c r="F32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4" s="2" t="str">
        <f ca="1">IF(PaymentSchedule[[#This Row],[رقم الدفعة]]&lt;&gt;"",PaymentSchedule[[#This Row],[إجمالي الدفعات]]-PaymentSchedule[[#This Row],[الفائدة]],"")</f>
        <v/>
      </c>
      <c r="I324" s="2" t="str">
        <f ca="1">IF(PaymentSchedule[[#This Row],[رقم الدفعة]]&lt;&gt;"",PaymentSchedule[[#This Row],[الرصيد الأوليّ]]*(InterestRate/PaymentsPerYear),"")</f>
        <v/>
      </c>
      <c r="J32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4" s="2" t="str">
        <f ca="1">IF(PaymentSchedule[[#This Row],[رقم الدفعة]]&lt;&gt;"",SUM(INDEX(PaymentSchedule[الفائدة],1,1):PaymentSchedule[[#This Row],[الفائدة]]),"")</f>
        <v/>
      </c>
    </row>
    <row r="325" spans="1:11" x14ac:dyDescent="0.2">
      <c r="A325" s="13"/>
      <c r="B325" s="1" t="str">
        <f ca="1">IF(LoanIsGood,IF(ROW()-ROW(PaymentSchedule[[#Headers],[رقم الدفعة]])&gt;عدد_الدفعات_المجدولة,"",ROW()-ROW(PaymentSchedule[[#Headers],[رقم الدفعة]])),"")</f>
        <v/>
      </c>
      <c r="C325" s="4" t="str">
        <f ca="1">IF(PaymentSchedule[[#This Row],[رقم الدفعة]]&lt;&gt;"",EOMONTH(LoanStartDate,ROW(PaymentSchedule[[#This Row],[رقم الدفعة]])-ROW(PaymentSchedule[[#Headers],[رقم الدفعة]])-2)+DAY(LoanStartDate),"")</f>
        <v/>
      </c>
      <c r="D325" s="2" t="str">
        <f ca="1">IF(PaymentSchedule[[#This Row],[رقم الدفعة]]&lt;&gt;"",IF(ROW()-ROW(PaymentSchedule[[#Headers],[الرصيد الأوليّ]])=1,مبلغ_القرض,INDEX(PaymentSchedule[الرصيد الختامي],ROW()-ROW(PaymentSchedule[[#Headers],[الرصيد الأوليّ]])-1)),"")</f>
        <v/>
      </c>
      <c r="E325" s="2" t="str">
        <f ca="1">IF(PaymentSchedule[[#This Row],[رقم الدفعة]]&lt;&gt;"",الدفعة_المجدولة,"")</f>
        <v/>
      </c>
      <c r="F32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5" s="2" t="str">
        <f ca="1">IF(PaymentSchedule[[#This Row],[رقم الدفعة]]&lt;&gt;"",PaymentSchedule[[#This Row],[إجمالي الدفعات]]-PaymentSchedule[[#This Row],[الفائدة]],"")</f>
        <v/>
      </c>
      <c r="I325" s="2" t="str">
        <f ca="1">IF(PaymentSchedule[[#This Row],[رقم الدفعة]]&lt;&gt;"",PaymentSchedule[[#This Row],[الرصيد الأوليّ]]*(InterestRate/PaymentsPerYear),"")</f>
        <v/>
      </c>
      <c r="J32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5" s="2" t="str">
        <f ca="1">IF(PaymentSchedule[[#This Row],[رقم الدفعة]]&lt;&gt;"",SUM(INDEX(PaymentSchedule[الفائدة],1,1):PaymentSchedule[[#This Row],[الفائدة]]),"")</f>
        <v/>
      </c>
    </row>
    <row r="326" spans="1:11" x14ac:dyDescent="0.2">
      <c r="A326" s="13"/>
      <c r="B326" s="1" t="str">
        <f ca="1">IF(LoanIsGood,IF(ROW()-ROW(PaymentSchedule[[#Headers],[رقم الدفعة]])&gt;عدد_الدفعات_المجدولة,"",ROW()-ROW(PaymentSchedule[[#Headers],[رقم الدفعة]])),"")</f>
        <v/>
      </c>
      <c r="C326" s="4" t="str">
        <f ca="1">IF(PaymentSchedule[[#This Row],[رقم الدفعة]]&lt;&gt;"",EOMONTH(LoanStartDate,ROW(PaymentSchedule[[#This Row],[رقم الدفعة]])-ROW(PaymentSchedule[[#Headers],[رقم الدفعة]])-2)+DAY(LoanStartDate),"")</f>
        <v/>
      </c>
      <c r="D326" s="2" t="str">
        <f ca="1">IF(PaymentSchedule[[#This Row],[رقم الدفعة]]&lt;&gt;"",IF(ROW()-ROW(PaymentSchedule[[#Headers],[الرصيد الأوليّ]])=1,مبلغ_القرض,INDEX(PaymentSchedule[الرصيد الختامي],ROW()-ROW(PaymentSchedule[[#Headers],[الرصيد الأوليّ]])-1)),"")</f>
        <v/>
      </c>
      <c r="E326" s="2" t="str">
        <f ca="1">IF(PaymentSchedule[[#This Row],[رقم الدفعة]]&lt;&gt;"",الدفعة_المجدولة,"")</f>
        <v/>
      </c>
      <c r="F32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6" s="2" t="str">
        <f ca="1">IF(PaymentSchedule[[#This Row],[رقم الدفعة]]&lt;&gt;"",PaymentSchedule[[#This Row],[إجمالي الدفعات]]-PaymentSchedule[[#This Row],[الفائدة]],"")</f>
        <v/>
      </c>
      <c r="I326" s="2" t="str">
        <f ca="1">IF(PaymentSchedule[[#This Row],[رقم الدفعة]]&lt;&gt;"",PaymentSchedule[[#This Row],[الرصيد الأوليّ]]*(InterestRate/PaymentsPerYear),"")</f>
        <v/>
      </c>
      <c r="J32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6" s="2" t="str">
        <f ca="1">IF(PaymentSchedule[[#This Row],[رقم الدفعة]]&lt;&gt;"",SUM(INDEX(PaymentSchedule[الفائدة],1,1):PaymentSchedule[[#This Row],[الفائدة]]),"")</f>
        <v/>
      </c>
    </row>
    <row r="327" spans="1:11" x14ac:dyDescent="0.2">
      <c r="A327" s="13"/>
      <c r="B327" s="1" t="str">
        <f ca="1">IF(LoanIsGood,IF(ROW()-ROW(PaymentSchedule[[#Headers],[رقم الدفعة]])&gt;عدد_الدفعات_المجدولة,"",ROW()-ROW(PaymentSchedule[[#Headers],[رقم الدفعة]])),"")</f>
        <v/>
      </c>
      <c r="C327" s="4" t="str">
        <f ca="1">IF(PaymentSchedule[[#This Row],[رقم الدفعة]]&lt;&gt;"",EOMONTH(LoanStartDate,ROW(PaymentSchedule[[#This Row],[رقم الدفعة]])-ROW(PaymentSchedule[[#Headers],[رقم الدفعة]])-2)+DAY(LoanStartDate),"")</f>
        <v/>
      </c>
      <c r="D327" s="2" t="str">
        <f ca="1">IF(PaymentSchedule[[#This Row],[رقم الدفعة]]&lt;&gt;"",IF(ROW()-ROW(PaymentSchedule[[#Headers],[الرصيد الأوليّ]])=1,مبلغ_القرض,INDEX(PaymentSchedule[الرصيد الختامي],ROW()-ROW(PaymentSchedule[[#Headers],[الرصيد الأوليّ]])-1)),"")</f>
        <v/>
      </c>
      <c r="E327" s="2" t="str">
        <f ca="1">IF(PaymentSchedule[[#This Row],[رقم الدفعة]]&lt;&gt;"",الدفعة_المجدولة,"")</f>
        <v/>
      </c>
      <c r="F32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7" s="2" t="str">
        <f ca="1">IF(PaymentSchedule[[#This Row],[رقم الدفعة]]&lt;&gt;"",PaymentSchedule[[#This Row],[إجمالي الدفعات]]-PaymentSchedule[[#This Row],[الفائدة]],"")</f>
        <v/>
      </c>
      <c r="I327" s="2" t="str">
        <f ca="1">IF(PaymentSchedule[[#This Row],[رقم الدفعة]]&lt;&gt;"",PaymentSchedule[[#This Row],[الرصيد الأوليّ]]*(InterestRate/PaymentsPerYear),"")</f>
        <v/>
      </c>
      <c r="J32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7" s="2" t="str">
        <f ca="1">IF(PaymentSchedule[[#This Row],[رقم الدفعة]]&lt;&gt;"",SUM(INDEX(PaymentSchedule[الفائدة],1,1):PaymentSchedule[[#This Row],[الفائدة]]),"")</f>
        <v/>
      </c>
    </row>
    <row r="328" spans="1:11" x14ac:dyDescent="0.2">
      <c r="A328" s="13"/>
      <c r="B328" s="1" t="str">
        <f ca="1">IF(LoanIsGood,IF(ROW()-ROW(PaymentSchedule[[#Headers],[رقم الدفعة]])&gt;عدد_الدفعات_المجدولة,"",ROW()-ROW(PaymentSchedule[[#Headers],[رقم الدفعة]])),"")</f>
        <v/>
      </c>
      <c r="C328" s="4" t="str">
        <f ca="1">IF(PaymentSchedule[[#This Row],[رقم الدفعة]]&lt;&gt;"",EOMONTH(LoanStartDate,ROW(PaymentSchedule[[#This Row],[رقم الدفعة]])-ROW(PaymentSchedule[[#Headers],[رقم الدفعة]])-2)+DAY(LoanStartDate),"")</f>
        <v/>
      </c>
      <c r="D328" s="2" t="str">
        <f ca="1">IF(PaymentSchedule[[#This Row],[رقم الدفعة]]&lt;&gt;"",IF(ROW()-ROW(PaymentSchedule[[#Headers],[الرصيد الأوليّ]])=1,مبلغ_القرض,INDEX(PaymentSchedule[الرصيد الختامي],ROW()-ROW(PaymentSchedule[[#Headers],[الرصيد الأوليّ]])-1)),"")</f>
        <v/>
      </c>
      <c r="E328" s="2" t="str">
        <f ca="1">IF(PaymentSchedule[[#This Row],[رقم الدفعة]]&lt;&gt;"",الدفعة_المجدولة,"")</f>
        <v/>
      </c>
      <c r="F32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8" s="2" t="str">
        <f ca="1">IF(PaymentSchedule[[#This Row],[رقم الدفعة]]&lt;&gt;"",PaymentSchedule[[#This Row],[إجمالي الدفعات]]-PaymentSchedule[[#This Row],[الفائدة]],"")</f>
        <v/>
      </c>
      <c r="I328" s="2" t="str">
        <f ca="1">IF(PaymentSchedule[[#This Row],[رقم الدفعة]]&lt;&gt;"",PaymentSchedule[[#This Row],[الرصيد الأوليّ]]*(InterestRate/PaymentsPerYear),"")</f>
        <v/>
      </c>
      <c r="J32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8" s="2" t="str">
        <f ca="1">IF(PaymentSchedule[[#This Row],[رقم الدفعة]]&lt;&gt;"",SUM(INDEX(PaymentSchedule[الفائدة],1,1):PaymentSchedule[[#This Row],[الفائدة]]),"")</f>
        <v/>
      </c>
    </row>
    <row r="329" spans="1:11" x14ac:dyDescent="0.2">
      <c r="A329" s="13"/>
      <c r="B329" s="1" t="str">
        <f ca="1">IF(LoanIsGood,IF(ROW()-ROW(PaymentSchedule[[#Headers],[رقم الدفعة]])&gt;عدد_الدفعات_المجدولة,"",ROW()-ROW(PaymentSchedule[[#Headers],[رقم الدفعة]])),"")</f>
        <v/>
      </c>
      <c r="C329" s="4" t="str">
        <f ca="1">IF(PaymentSchedule[[#This Row],[رقم الدفعة]]&lt;&gt;"",EOMONTH(LoanStartDate,ROW(PaymentSchedule[[#This Row],[رقم الدفعة]])-ROW(PaymentSchedule[[#Headers],[رقم الدفعة]])-2)+DAY(LoanStartDate),"")</f>
        <v/>
      </c>
      <c r="D329" s="2" t="str">
        <f ca="1">IF(PaymentSchedule[[#This Row],[رقم الدفعة]]&lt;&gt;"",IF(ROW()-ROW(PaymentSchedule[[#Headers],[الرصيد الأوليّ]])=1,مبلغ_القرض,INDEX(PaymentSchedule[الرصيد الختامي],ROW()-ROW(PaymentSchedule[[#Headers],[الرصيد الأوليّ]])-1)),"")</f>
        <v/>
      </c>
      <c r="E329" s="2" t="str">
        <f ca="1">IF(PaymentSchedule[[#This Row],[رقم الدفعة]]&lt;&gt;"",الدفعة_المجدولة,"")</f>
        <v/>
      </c>
      <c r="F32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2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29" s="2" t="str">
        <f ca="1">IF(PaymentSchedule[[#This Row],[رقم الدفعة]]&lt;&gt;"",PaymentSchedule[[#This Row],[إجمالي الدفعات]]-PaymentSchedule[[#This Row],[الفائدة]],"")</f>
        <v/>
      </c>
      <c r="I329" s="2" t="str">
        <f ca="1">IF(PaymentSchedule[[#This Row],[رقم الدفعة]]&lt;&gt;"",PaymentSchedule[[#This Row],[الرصيد الأوليّ]]*(InterestRate/PaymentsPerYear),"")</f>
        <v/>
      </c>
      <c r="J32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29" s="2" t="str">
        <f ca="1">IF(PaymentSchedule[[#This Row],[رقم الدفعة]]&lt;&gt;"",SUM(INDEX(PaymentSchedule[الفائدة],1,1):PaymentSchedule[[#This Row],[الفائدة]]),"")</f>
        <v/>
      </c>
    </row>
    <row r="330" spans="1:11" x14ac:dyDescent="0.2">
      <c r="A330" s="13"/>
      <c r="B330" s="1" t="str">
        <f ca="1">IF(LoanIsGood,IF(ROW()-ROW(PaymentSchedule[[#Headers],[رقم الدفعة]])&gt;عدد_الدفعات_المجدولة,"",ROW()-ROW(PaymentSchedule[[#Headers],[رقم الدفعة]])),"")</f>
        <v/>
      </c>
      <c r="C330" s="4" t="str">
        <f ca="1">IF(PaymentSchedule[[#This Row],[رقم الدفعة]]&lt;&gt;"",EOMONTH(LoanStartDate,ROW(PaymentSchedule[[#This Row],[رقم الدفعة]])-ROW(PaymentSchedule[[#Headers],[رقم الدفعة]])-2)+DAY(LoanStartDate),"")</f>
        <v/>
      </c>
      <c r="D330" s="2" t="str">
        <f ca="1">IF(PaymentSchedule[[#This Row],[رقم الدفعة]]&lt;&gt;"",IF(ROW()-ROW(PaymentSchedule[[#Headers],[الرصيد الأوليّ]])=1,مبلغ_القرض,INDEX(PaymentSchedule[الرصيد الختامي],ROW()-ROW(PaymentSchedule[[#Headers],[الرصيد الأوليّ]])-1)),"")</f>
        <v/>
      </c>
      <c r="E330" s="2" t="str">
        <f ca="1">IF(PaymentSchedule[[#This Row],[رقم الدفعة]]&lt;&gt;"",الدفعة_المجدولة,"")</f>
        <v/>
      </c>
      <c r="F33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0" s="2" t="str">
        <f ca="1">IF(PaymentSchedule[[#This Row],[رقم الدفعة]]&lt;&gt;"",PaymentSchedule[[#This Row],[إجمالي الدفعات]]-PaymentSchedule[[#This Row],[الفائدة]],"")</f>
        <v/>
      </c>
      <c r="I330" s="2" t="str">
        <f ca="1">IF(PaymentSchedule[[#This Row],[رقم الدفعة]]&lt;&gt;"",PaymentSchedule[[#This Row],[الرصيد الأوليّ]]*(InterestRate/PaymentsPerYear),"")</f>
        <v/>
      </c>
      <c r="J33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0" s="2" t="str">
        <f ca="1">IF(PaymentSchedule[[#This Row],[رقم الدفعة]]&lt;&gt;"",SUM(INDEX(PaymentSchedule[الفائدة],1,1):PaymentSchedule[[#This Row],[الفائدة]]),"")</f>
        <v/>
      </c>
    </row>
    <row r="331" spans="1:11" x14ac:dyDescent="0.2">
      <c r="A331" s="13"/>
      <c r="B331" s="1" t="str">
        <f ca="1">IF(LoanIsGood,IF(ROW()-ROW(PaymentSchedule[[#Headers],[رقم الدفعة]])&gt;عدد_الدفعات_المجدولة,"",ROW()-ROW(PaymentSchedule[[#Headers],[رقم الدفعة]])),"")</f>
        <v/>
      </c>
      <c r="C331" s="4" t="str">
        <f ca="1">IF(PaymentSchedule[[#This Row],[رقم الدفعة]]&lt;&gt;"",EOMONTH(LoanStartDate,ROW(PaymentSchedule[[#This Row],[رقم الدفعة]])-ROW(PaymentSchedule[[#Headers],[رقم الدفعة]])-2)+DAY(LoanStartDate),"")</f>
        <v/>
      </c>
      <c r="D331" s="2" t="str">
        <f ca="1">IF(PaymentSchedule[[#This Row],[رقم الدفعة]]&lt;&gt;"",IF(ROW()-ROW(PaymentSchedule[[#Headers],[الرصيد الأوليّ]])=1,مبلغ_القرض,INDEX(PaymentSchedule[الرصيد الختامي],ROW()-ROW(PaymentSchedule[[#Headers],[الرصيد الأوليّ]])-1)),"")</f>
        <v/>
      </c>
      <c r="E331" s="2" t="str">
        <f ca="1">IF(PaymentSchedule[[#This Row],[رقم الدفعة]]&lt;&gt;"",الدفعة_المجدولة,"")</f>
        <v/>
      </c>
      <c r="F33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1" s="2" t="str">
        <f ca="1">IF(PaymentSchedule[[#This Row],[رقم الدفعة]]&lt;&gt;"",PaymentSchedule[[#This Row],[إجمالي الدفعات]]-PaymentSchedule[[#This Row],[الفائدة]],"")</f>
        <v/>
      </c>
      <c r="I331" s="2" t="str">
        <f ca="1">IF(PaymentSchedule[[#This Row],[رقم الدفعة]]&lt;&gt;"",PaymentSchedule[[#This Row],[الرصيد الأوليّ]]*(InterestRate/PaymentsPerYear),"")</f>
        <v/>
      </c>
      <c r="J33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1" s="2" t="str">
        <f ca="1">IF(PaymentSchedule[[#This Row],[رقم الدفعة]]&lt;&gt;"",SUM(INDEX(PaymentSchedule[الفائدة],1,1):PaymentSchedule[[#This Row],[الفائدة]]),"")</f>
        <v/>
      </c>
    </row>
    <row r="332" spans="1:11" x14ac:dyDescent="0.2">
      <c r="A332" s="13"/>
      <c r="B332" s="1" t="str">
        <f ca="1">IF(LoanIsGood,IF(ROW()-ROW(PaymentSchedule[[#Headers],[رقم الدفعة]])&gt;عدد_الدفعات_المجدولة,"",ROW()-ROW(PaymentSchedule[[#Headers],[رقم الدفعة]])),"")</f>
        <v/>
      </c>
      <c r="C332" s="4" t="str">
        <f ca="1">IF(PaymentSchedule[[#This Row],[رقم الدفعة]]&lt;&gt;"",EOMONTH(LoanStartDate,ROW(PaymentSchedule[[#This Row],[رقم الدفعة]])-ROW(PaymentSchedule[[#Headers],[رقم الدفعة]])-2)+DAY(LoanStartDate),"")</f>
        <v/>
      </c>
      <c r="D332" s="2" t="str">
        <f ca="1">IF(PaymentSchedule[[#This Row],[رقم الدفعة]]&lt;&gt;"",IF(ROW()-ROW(PaymentSchedule[[#Headers],[الرصيد الأوليّ]])=1,مبلغ_القرض,INDEX(PaymentSchedule[الرصيد الختامي],ROW()-ROW(PaymentSchedule[[#Headers],[الرصيد الأوليّ]])-1)),"")</f>
        <v/>
      </c>
      <c r="E332" s="2" t="str">
        <f ca="1">IF(PaymentSchedule[[#This Row],[رقم الدفعة]]&lt;&gt;"",الدفعة_المجدولة,"")</f>
        <v/>
      </c>
      <c r="F33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2" s="2" t="str">
        <f ca="1">IF(PaymentSchedule[[#This Row],[رقم الدفعة]]&lt;&gt;"",PaymentSchedule[[#This Row],[إجمالي الدفعات]]-PaymentSchedule[[#This Row],[الفائدة]],"")</f>
        <v/>
      </c>
      <c r="I332" s="2" t="str">
        <f ca="1">IF(PaymentSchedule[[#This Row],[رقم الدفعة]]&lt;&gt;"",PaymentSchedule[[#This Row],[الرصيد الأوليّ]]*(InterestRate/PaymentsPerYear),"")</f>
        <v/>
      </c>
      <c r="J33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2" s="2" t="str">
        <f ca="1">IF(PaymentSchedule[[#This Row],[رقم الدفعة]]&lt;&gt;"",SUM(INDEX(PaymentSchedule[الفائدة],1,1):PaymentSchedule[[#This Row],[الفائدة]]),"")</f>
        <v/>
      </c>
    </row>
    <row r="333" spans="1:11" x14ac:dyDescent="0.2">
      <c r="A333" s="13"/>
      <c r="B333" s="1" t="str">
        <f ca="1">IF(LoanIsGood,IF(ROW()-ROW(PaymentSchedule[[#Headers],[رقم الدفعة]])&gt;عدد_الدفعات_المجدولة,"",ROW()-ROW(PaymentSchedule[[#Headers],[رقم الدفعة]])),"")</f>
        <v/>
      </c>
      <c r="C333" s="4" t="str">
        <f ca="1">IF(PaymentSchedule[[#This Row],[رقم الدفعة]]&lt;&gt;"",EOMONTH(LoanStartDate,ROW(PaymentSchedule[[#This Row],[رقم الدفعة]])-ROW(PaymentSchedule[[#Headers],[رقم الدفعة]])-2)+DAY(LoanStartDate),"")</f>
        <v/>
      </c>
      <c r="D333" s="2" t="str">
        <f ca="1">IF(PaymentSchedule[[#This Row],[رقم الدفعة]]&lt;&gt;"",IF(ROW()-ROW(PaymentSchedule[[#Headers],[الرصيد الأوليّ]])=1,مبلغ_القرض,INDEX(PaymentSchedule[الرصيد الختامي],ROW()-ROW(PaymentSchedule[[#Headers],[الرصيد الأوليّ]])-1)),"")</f>
        <v/>
      </c>
      <c r="E333" s="2" t="str">
        <f ca="1">IF(PaymentSchedule[[#This Row],[رقم الدفعة]]&lt;&gt;"",الدفعة_المجدولة,"")</f>
        <v/>
      </c>
      <c r="F33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3" s="2" t="str">
        <f ca="1">IF(PaymentSchedule[[#This Row],[رقم الدفعة]]&lt;&gt;"",PaymentSchedule[[#This Row],[إجمالي الدفعات]]-PaymentSchedule[[#This Row],[الفائدة]],"")</f>
        <v/>
      </c>
      <c r="I333" s="2" t="str">
        <f ca="1">IF(PaymentSchedule[[#This Row],[رقم الدفعة]]&lt;&gt;"",PaymentSchedule[[#This Row],[الرصيد الأوليّ]]*(InterestRate/PaymentsPerYear),"")</f>
        <v/>
      </c>
      <c r="J33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3" s="2" t="str">
        <f ca="1">IF(PaymentSchedule[[#This Row],[رقم الدفعة]]&lt;&gt;"",SUM(INDEX(PaymentSchedule[الفائدة],1,1):PaymentSchedule[[#This Row],[الفائدة]]),"")</f>
        <v/>
      </c>
    </row>
    <row r="334" spans="1:11" x14ac:dyDescent="0.2">
      <c r="A334" s="13"/>
      <c r="B334" s="1" t="str">
        <f ca="1">IF(LoanIsGood,IF(ROW()-ROW(PaymentSchedule[[#Headers],[رقم الدفعة]])&gt;عدد_الدفعات_المجدولة,"",ROW()-ROW(PaymentSchedule[[#Headers],[رقم الدفعة]])),"")</f>
        <v/>
      </c>
      <c r="C334" s="4" t="str">
        <f ca="1">IF(PaymentSchedule[[#This Row],[رقم الدفعة]]&lt;&gt;"",EOMONTH(LoanStartDate,ROW(PaymentSchedule[[#This Row],[رقم الدفعة]])-ROW(PaymentSchedule[[#Headers],[رقم الدفعة]])-2)+DAY(LoanStartDate),"")</f>
        <v/>
      </c>
      <c r="D334" s="2" t="str">
        <f ca="1">IF(PaymentSchedule[[#This Row],[رقم الدفعة]]&lt;&gt;"",IF(ROW()-ROW(PaymentSchedule[[#Headers],[الرصيد الأوليّ]])=1,مبلغ_القرض,INDEX(PaymentSchedule[الرصيد الختامي],ROW()-ROW(PaymentSchedule[[#Headers],[الرصيد الأوليّ]])-1)),"")</f>
        <v/>
      </c>
      <c r="E334" s="2" t="str">
        <f ca="1">IF(PaymentSchedule[[#This Row],[رقم الدفعة]]&lt;&gt;"",الدفعة_المجدولة,"")</f>
        <v/>
      </c>
      <c r="F33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4" s="2" t="str">
        <f ca="1">IF(PaymentSchedule[[#This Row],[رقم الدفعة]]&lt;&gt;"",PaymentSchedule[[#This Row],[إجمالي الدفعات]]-PaymentSchedule[[#This Row],[الفائدة]],"")</f>
        <v/>
      </c>
      <c r="I334" s="2" t="str">
        <f ca="1">IF(PaymentSchedule[[#This Row],[رقم الدفعة]]&lt;&gt;"",PaymentSchedule[[#This Row],[الرصيد الأوليّ]]*(InterestRate/PaymentsPerYear),"")</f>
        <v/>
      </c>
      <c r="J33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4" s="2" t="str">
        <f ca="1">IF(PaymentSchedule[[#This Row],[رقم الدفعة]]&lt;&gt;"",SUM(INDEX(PaymentSchedule[الفائدة],1,1):PaymentSchedule[[#This Row],[الفائدة]]),"")</f>
        <v/>
      </c>
    </row>
    <row r="335" spans="1:11" x14ac:dyDescent="0.2">
      <c r="A335" s="13"/>
      <c r="B335" s="1" t="str">
        <f ca="1">IF(LoanIsGood,IF(ROW()-ROW(PaymentSchedule[[#Headers],[رقم الدفعة]])&gt;عدد_الدفعات_المجدولة,"",ROW()-ROW(PaymentSchedule[[#Headers],[رقم الدفعة]])),"")</f>
        <v/>
      </c>
      <c r="C335" s="4" t="str">
        <f ca="1">IF(PaymentSchedule[[#This Row],[رقم الدفعة]]&lt;&gt;"",EOMONTH(LoanStartDate,ROW(PaymentSchedule[[#This Row],[رقم الدفعة]])-ROW(PaymentSchedule[[#Headers],[رقم الدفعة]])-2)+DAY(LoanStartDate),"")</f>
        <v/>
      </c>
      <c r="D335" s="2" t="str">
        <f ca="1">IF(PaymentSchedule[[#This Row],[رقم الدفعة]]&lt;&gt;"",IF(ROW()-ROW(PaymentSchedule[[#Headers],[الرصيد الأوليّ]])=1,مبلغ_القرض,INDEX(PaymentSchedule[الرصيد الختامي],ROW()-ROW(PaymentSchedule[[#Headers],[الرصيد الأوليّ]])-1)),"")</f>
        <v/>
      </c>
      <c r="E335" s="2" t="str">
        <f ca="1">IF(PaymentSchedule[[#This Row],[رقم الدفعة]]&lt;&gt;"",الدفعة_المجدولة,"")</f>
        <v/>
      </c>
      <c r="F33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5" s="2" t="str">
        <f ca="1">IF(PaymentSchedule[[#This Row],[رقم الدفعة]]&lt;&gt;"",PaymentSchedule[[#This Row],[إجمالي الدفعات]]-PaymentSchedule[[#This Row],[الفائدة]],"")</f>
        <v/>
      </c>
      <c r="I335" s="2" t="str">
        <f ca="1">IF(PaymentSchedule[[#This Row],[رقم الدفعة]]&lt;&gt;"",PaymentSchedule[[#This Row],[الرصيد الأوليّ]]*(InterestRate/PaymentsPerYear),"")</f>
        <v/>
      </c>
      <c r="J33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5" s="2" t="str">
        <f ca="1">IF(PaymentSchedule[[#This Row],[رقم الدفعة]]&lt;&gt;"",SUM(INDEX(PaymentSchedule[الفائدة],1,1):PaymentSchedule[[#This Row],[الفائدة]]),"")</f>
        <v/>
      </c>
    </row>
    <row r="336" spans="1:11" x14ac:dyDescent="0.2">
      <c r="A336" s="13"/>
      <c r="B336" s="1" t="str">
        <f ca="1">IF(LoanIsGood,IF(ROW()-ROW(PaymentSchedule[[#Headers],[رقم الدفعة]])&gt;عدد_الدفعات_المجدولة,"",ROW()-ROW(PaymentSchedule[[#Headers],[رقم الدفعة]])),"")</f>
        <v/>
      </c>
      <c r="C336" s="4" t="str">
        <f ca="1">IF(PaymentSchedule[[#This Row],[رقم الدفعة]]&lt;&gt;"",EOMONTH(LoanStartDate,ROW(PaymentSchedule[[#This Row],[رقم الدفعة]])-ROW(PaymentSchedule[[#Headers],[رقم الدفعة]])-2)+DAY(LoanStartDate),"")</f>
        <v/>
      </c>
      <c r="D336" s="2" t="str">
        <f ca="1">IF(PaymentSchedule[[#This Row],[رقم الدفعة]]&lt;&gt;"",IF(ROW()-ROW(PaymentSchedule[[#Headers],[الرصيد الأوليّ]])=1,مبلغ_القرض,INDEX(PaymentSchedule[الرصيد الختامي],ROW()-ROW(PaymentSchedule[[#Headers],[الرصيد الأوليّ]])-1)),"")</f>
        <v/>
      </c>
      <c r="E336" s="2" t="str">
        <f ca="1">IF(PaymentSchedule[[#This Row],[رقم الدفعة]]&lt;&gt;"",الدفعة_المجدولة,"")</f>
        <v/>
      </c>
      <c r="F33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6" s="2" t="str">
        <f ca="1">IF(PaymentSchedule[[#This Row],[رقم الدفعة]]&lt;&gt;"",PaymentSchedule[[#This Row],[إجمالي الدفعات]]-PaymentSchedule[[#This Row],[الفائدة]],"")</f>
        <v/>
      </c>
      <c r="I336" s="2" t="str">
        <f ca="1">IF(PaymentSchedule[[#This Row],[رقم الدفعة]]&lt;&gt;"",PaymentSchedule[[#This Row],[الرصيد الأوليّ]]*(InterestRate/PaymentsPerYear),"")</f>
        <v/>
      </c>
      <c r="J33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6" s="2" t="str">
        <f ca="1">IF(PaymentSchedule[[#This Row],[رقم الدفعة]]&lt;&gt;"",SUM(INDEX(PaymentSchedule[الفائدة],1,1):PaymentSchedule[[#This Row],[الفائدة]]),"")</f>
        <v/>
      </c>
    </row>
    <row r="337" spans="1:11" x14ac:dyDescent="0.2">
      <c r="A337" s="13"/>
      <c r="B337" s="1" t="str">
        <f ca="1">IF(LoanIsGood,IF(ROW()-ROW(PaymentSchedule[[#Headers],[رقم الدفعة]])&gt;عدد_الدفعات_المجدولة,"",ROW()-ROW(PaymentSchedule[[#Headers],[رقم الدفعة]])),"")</f>
        <v/>
      </c>
      <c r="C337" s="4" t="str">
        <f ca="1">IF(PaymentSchedule[[#This Row],[رقم الدفعة]]&lt;&gt;"",EOMONTH(LoanStartDate,ROW(PaymentSchedule[[#This Row],[رقم الدفعة]])-ROW(PaymentSchedule[[#Headers],[رقم الدفعة]])-2)+DAY(LoanStartDate),"")</f>
        <v/>
      </c>
      <c r="D337" s="2" t="str">
        <f ca="1">IF(PaymentSchedule[[#This Row],[رقم الدفعة]]&lt;&gt;"",IF(ROW()-ROW(PaymentSchedule[[#Headers],[الرصيد الأوليّ]])=1,مبلغ_القرض,INDEX(PaymentSchedule[الرصيد الختامي],ROW()-ROW(PaymentSchedule[[#Headers],[الرصيد الأوليّ]])-1)),"")</f>
        <v/>
      </c>
      <c r="E337" s="2" t="str">
        <f ca="1">IF(PaymentSchedule[[#This Row],[رقم الدفعة]]&lt;&gt;"",الدفعة_المجدولة,"")</f>
        <v/>
      </c>
      <c r="F33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7" s="2" t="str">
        <f ca="1">IF(PaymentSchedule[[#This Row],[رقم الدفعة]]&lt;&gt;"",PaymentSchedule[[#This Row],[إجمالي الدفعات]]-PaymentSchedule[[#This Row],[الفائدة]],"")</f>
        <v/>
      </c>
      <c r="I337" s="2" t="str">
        <f ca="1">IF(PaymentSchedule[[#This Row],[رقم الدفعة]]&lt;&gt;"",PaymentSchedule[[#This Row],[الرصيد الأوليّ]]*(InterestRate/PaymentsPerYear),"")</f>
        <v/>
      </c>
      <c r="J33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7" s="2" t="str">
        <f ca="1">IF(PaymentSchedule[[#This Row],[رقم الدفعة]]&lt;&gt;"",SUM(INDEX(PaymentSchedule[الفائدة],1,1):PaymentSchedule[[#This Row],[الفائدة]]),"")</f>
        <v/>
      </c>
    </row>
    <row r="338" spans="1:11" x14ac:dyDescent="0.2">
      <c r="A338" s="13"/>
      <c r="B338" s="1" t="str">
        <f ca="1">IF(LoanIsGood,IF(ROW()-ROW(PaymentSchedule[[#Headers],[رقم الدفعة]])&gt;عدد_الدفعات_المجدولة,"",ROW()-ROW(PaymentSchedule[[#Headers],[رقم الدفعة]])),"")</f>
        <v/>
      </c>
      <c r="C338" s="4" t="str">
        <f ca="1">IF(PaymentSchedule[[#This Row],[رقم الدفعة]]&lt;&gt;"",EOMONTH(LoanStartDate,ROW(PaymentSchedule[[#This Row],[رقم الدفعة]])-ROW(PaymentSchedule[[#Headers],[رقم الدفعة]])-2)+DAY(LoanStartDate),"")</f>
        <v/>
      </c>
      <c r="D338" s="2" t="str">
        <f ca="1">IF(PaymentSchedule[[#This Row],[رقم الدفعة]]&lt;&gt;"",IF(ROW()-ROW(PaymentSchedule[[#Headers],[الرصيد الأوليّ]])=1,مبلغ_القرض,INDEX(PaymentSchedule[الرصيد الختامي],ROW()-ROW(PaymentSchedule[[#Headers],[الرصيد الأوليّ]])-1)),"")</f>
        <v/>
      </c>
      <c r="E338" s="2" t="str">
        <f ca="1">IF(PaymentSchedule[[#This Row],[رقم الدفعة]]&lt;&gt;"",الدفعة_المجدولة,"")</f>
        <v/>
      </c>
      <c r="F33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8" s="2" t="str">
        <f ca="1">IF(PaymentSchedule[[#This Row],[رقم الدفعة]]&lt;&gt;"",PaymentSchedule[[#This Row],[إجمالي الدفعات]]-PaymentSchedule[[#This Row],[الفائدة]],"")</f>
        <v/>
      </c>
      <c r="I338" s="2" t="str">
        <f ca="1">IF(PaymentSchedule[[#This Row],[رقم الدفعة]]&lt;&gt;"",PaymentSchedule[[#This Row],[الرصيد الأوليّ]]*(InterestRate/PaymentsPerYear),"")</f>
        <v/>
      </c>
      <c r="J33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8" s="2" t="str">
        <f ca="1">IF(PaymentSchedule[[#This Row],[رقم الدفعة]]&lt;&gt;"",SUM(INDEX(PaymentSchedule[الفائدة],1,1):PaymentSchedule[[#This Row],[الفائدة]]),"")</f>
        <v/>
      </c>
    </row>
    <row r="339" spans="1:11" x14ac:dyDescent="0.2">
      <c r="A339" s="13"/>
      <c r="B339" s="1" t="str">
        <f ca="1">IF(LoanIsGood,IF(ROW()-ROW(PaymentSchedule[[#Headers],[رقم الدفعة]])&gt;عدد_الدفعات_المجدولة,"",ROW()-ROW(PaymentSchedule[[#Headers],[رقم الدفعة]])),"")</f>
        <v/>
      </c>
      <c r="C339" s="4" t="str">
        <f ca="1">IF(PaymentSchedule[[#This Row],[رقم الدفعة]]&lt;&gt;"",EOMONTH(LoanStartDate,ROW(PaymentSchedule[[#This Row],[رقم الدفعة]])-ROW(PaymentSchedule[[#Headers],[رقم الدفعة]])-2)+DAY(LoanStartDate),"")</f>
        <v/>
      </c>
      <c r="D339" s="2" t="str">
        <f ca="1">IF(PaymentSchedule[[#This Row],[رقم الدفعة]]&lt;&gt;"",IF(ROW()-ROW(PaymentSchedule[[#Headers],[الرصيد الأوليّ]])=1,مبلغ_القرض,INDEX(PaymentSchedule[الرصيد الختامي],ROW()-ROW(PaymentSchedule[[#Headers],[الرصيد الأوليّ]])-1)),"")</f>
        <v/>
      </c>
      <c r="E339" s="2" t="str">
        <f ca="1">IF(PaymentSchedule[[#This Row],[رقم الدفعة]]&lt;&gt;"",الدفعة_المجدولة,"")</f>
        <v/>
      </c>
      <c r="F33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3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39" s="2" t="str">
        <f ca="1">IF(PaymentSchedule[[#This Row],[رقم الدفعة]]&lt;&gt;"",PaymentSchedule[[#This Row],[إجمالي الدفعات]]-PaymentSchedule[[#This Row],[الفائدة]],"")</f>
        <v/>
      </c>
      <c r="I339" s="2" t="str">
        <f ca="1">IF(PaymentSchedule[[#This Row],[رقم الدفعة]]&lt;&gt;"",PaymentSchedule[[#This Row],[الرصيد الأوليّ]]*(InterestRate/PaymentsPerYear),"")</f>
        <v/>
      </c>
      <c r="J33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39" s="2" t="str">
        <f ca="1">IF(PaymentSchedule[[#This Row],[رقم الدفعة]]&lt;&gt;"",SUM(INDEX(PaymentSchedule[الفائدة],1,1):PaymentSchedule[[#This Row],[الفائدة]]),"")</f>
        <v/>
      </c>
    </row>
    <row r="340" spans="1:11" x14ac:dyDescent="0.2">
      <c r="A340" s="13"/>
      <c r="B340" s="1" t="str">
        <f ca="1">IF(LoanIsGood,IF(ROW()-ROW(PaymentSchedule[[#Headers],[رقم الدفعة]])&gt;عدد_الدفعات_المجدولة,"",ROW()-ROW(PaymentSchedule[[#Headers],[رقم الدفعة]])),"")</f>
        <v/>
      </c>
      <c r="C340" s="4" t="str">
        <f ca="1">IF(PaymentSchedule[[#This Row],[رقم الدفعة]]&lt;&gt;"",EOMONTH(LoanStartDate,ROW(PaymentSchedule[[#This Row],[رقم الدفعة]])-ROW(PaymentSchedule[[#Headers],[رقم الدفعة]])-2)+DAY(LoanStartDate),"")</f>
        <v/>
      </c>
      <c r="D340" s="2" t="str">
        <f ca="1">IF(PaymentSchedule[[#This Row],[رقم الدفعة]]&lt;&gt;"",IF(ROW()-ROW(PaymentSchedule[[#Headers],[الرصيد الأوليّ]])=1,مبلغ_القرض,INDEX(PaymentSchedule[الرصيد الختامي],ROW()-ROW(PaymentSchedule[[#Headers],[الرصيد الأوليّ]])-1)),"")</f>
        <v/>
      </c>
      <c r="E340" s="2" t="str">
        <f ca="1">IF(PaymentSchedule[[#This Row],[رقم الدفعة]]&lt;&gt;"",الدفعة_المجدولة,"")</f>
        <v/>
      </c>
      <c r="F34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0" s="2" t="str">
        <f ca="1">IF(PaymentSchedule[[#This Row],[رقم الدفعة]]&lt;&gt;"",PaymentSchedule[[#This Row],[إجمالي الدفعات]]-PaymentSchedule[[#This Row],[الفائدة]],"")</f>
        <v/>
      </c>
      <c r="I340" s="2" t="str">
        <f ca="1">IF(PaymentSchedule[[#This Row],[رقم الدفعة]]&lt;&gt;"",PaymentSchedule[[#This Row],[الرصيد الأوليّ]]*(InterestRate/PaymentsPerYear),"")</f>
        <v/>
      </c>
      <c r="J34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0" s="2" t="str">
        <f ca="1">IF(PaymentSchedule[[#This Row],[رقم الدفعة]]&lt;&gt;"",SUM(INDEX(PaymentSchedule[الفائدة],1,1):PaymentSchedule[[#This Row],[الفائدة]]),"")</f>
        <v/>
      </c>
    </row>
    <row r="341" spans="1:11" x14ac:dyDescent="0.2">
      <c r="A341" s="13"/>
      <c r="B341" s="1" t="str">
        <f ca="1">IF(LoanIsGood,IF(ROW()-ROW(PaymentSchedule[[#Headers],[رقم الدفعة]])&gt;عدد_الدفعات_المجدولة,"",ROW()-ROW(PaymentSchedule[[#Headers],[رقم الدفعة]])),"")</f>
        <v/>
      </c>
      <c r="C341" s="4" t="str">
        <f ca="1">IF(PaymentSchedule[[#This Row],[رقم الدفعة]]&lt;&gt;"",EOMONTH(LoanStartDate,ROW(PaymentSchedule[[#This Row],[رقم الدفعة]])-ROW(PaymentSchedule[[#Headers],[رقم الدفعة]])-2)+DAY(LoanStartDate),"")</f>
        <v/>
      </c>
      <c r="D341" s="2" t="str">
        <f ca="1">IF(PaymentSchedule[[#This Row],[رقم الدفعة]]&lt;&gt;"",IF(ROW()-ROW(PaymentSchedule[[#Headers],[الرصيد الأوليّ]])=1,مبلغ_القرض,INDEX(PaymentSchedule[الرصيد الختامي],ROW()-ROW(PaymentSchedule[[#Headers],[الرصيد الأوليّ]])-1)),"")</f>
        <v/>
      </c>
      <c r="E341" s="2" t="str">
        <f ca="1">IF(PaymentSchedule[[#This Row],[رقم الدفعة]]&lt;&gt;"",الدفعة_المجدولة,"")</f>
        <v/>
      </c>
      <c r="F34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1" s="2" t="str">
        <f ca="1">IF(PaymentSchedule[[#This Row],[رقم الدفعة]]&lt;&gt;"",PaymentSchedule[[#This Row],[إجمالي الدفعات]]-PaymentSchedule[[#This Row],[الفائدة]],"")</f>
        <v/>
      </c>
      <c r="I341" s="2" t="str">
        <f ca="1">IF(PaymentSchedule[[#This Row],[رقم الدفعة]]&lt;&gt;"",PaymentSchedule[[#This Row],[الرصيد الأوليّ]]*(InterestRate/PaymentsPerYear),"")</f>
        <v/>
      </c>
      <c r="J34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1" s="2" t="str">
        <f ca="1">IF(PaymentSchedule[[#This Row],[رقم الدفعة]]&lt;&gt;"",SUM(INDEX(PaymentSchedule[الفائدة],1,1):PaymentSchedule[[#This Row],[الفائدة]]),"")</f>
        <v/>
      </c>
    </row>
    <row r="342" spans="1:11" x14ac:dyDescent="0.2">
      <c r="A342" s="13"/>
      <c r="B342" s="1" t="str">
        <f ca="1">IF(LoanIsGood,IF(ROW()-ROW(PaymentSchedule[[#Headers],[رقم الدفعة]])&gt;عدد_الدفعات_المجدولة,"",ROW()-ROW(PaymentSchedule[[#Headers],[رقم الدفعة]])),"")</f>
        <v/>
      </c>
      <c r="C342" s="4" t="str">
        <f ca="1">IF(PaymentSchedule[[#This Row],[رقم الدفعة]]&lt;&gt;"",EOMONTH(LoanStartDate,ROW(PaymentSchedule[[#This Row],[رقم الدفعة]])-ROW(PaymentSchedule[[#Headers],[رقم الدفعة]])-2)+DAY(LoanStartDate),"")</f>
        <v/>
      </c>
      <c r="D342" s="2" t="str">
        <f ca="1">IF(PaymentSchedule[[#This Row],[رقم الدفعة]]&lt;&gt;"",IF(ROW()-ROW(PaymentSchedule[[#Headers],[الرصيد الأوليّ]])=1,مبلغ_القرض,INDEX(PaymentSchedule[الرصيد الختامي],ROW()-ROW(PaymentSchedule[[#Headers],[الرصيد الأوليّ]])-1)),"")</f>
        <v/>
      </c>
      <c r="E342" s="2" t="str">
        <f ca="1">IF(PaymentSchedule[[#This Row],[رقم الدفعة]]&lt;&gt;"",الدفعة_المجدولة,"")</f>
        <v/>
      </c>
      <c r="F34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2" s="2" t="str">
        <f ca="1">IF(PaymentSchedule[[#This Row],[رقم الدفعة]]&lt;&gt;"",PaymentSchedule[[#This Row],[إجمالي الدفعات]]-PaymentSchedule[[#This Row],[الفائدة]],"")</f>
        <v/>
      </c>
      <c r="I342" s="2" t="str">
        <f ca="1">IF(PaymentSchedule[[#This Row],[رقم الدفعة]]&lt;&gt;"",PaymentSchedule[[#This Row],[الرصيد الأوليّ]]*(InterestRate/PaymentsPerYear),"")</f>
        <v/>
      </c>
      <c r="J34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2" s="2" t="str">
        <f ca="1">IF(PaymentSchedule[[#This Row],[رقم الدفعة]]&lt;&gt;"",SUM(INDEX(PaymentSchedule[الفائدة],1,1):PaymentSchedule[[#This Row],[الفائدة]]),"")</f>
        <v/>
      </c>
    </row>
    <row r="343" spans="1:11" x14ac:dyDescent="0.2">
      <c r="A343" s="13"/>
      <c r="B343" s="1" t="str">
        <f ca="1">IF(LoanIsGood,IF(ROW()-ROW(PaymentSchedule[[#Headers],[رقم الدفعة]])&gt;عدد_الدفعات_المجدولة,"",ROW()-ROW(PaymentSchedule[[#Headers],[رقم الدفعة]])),"")</f>
        <v/>
      </c>
      <c r="C343" s="4" t="str">
        <f ca="1">IF(PaymentSchedule[[#This Row],[رقم الدفعة]]&lt;&gt;"",EOMONTH(LoanStartDate,ROW(PaymentSchedule[[#This Row],[رقم الدفعة]])-ROW(PaymentSchedule[[#Headers],[رقم الدفعة]])-2)+DAY(LoanStartDate),"")</f>
        <v/>
      </c>
      <c r="D343" s="2" t="str">
        <f ca="1">IF(PaymentSchedule[[#This Row],[رقم الدفعة]]&lt;&gt;"",IF(ROW()-ROW(PaymentSchedule[[#Headers],[الرصيد الأوليّ]])=1,مبلغ_القرض,INDEX(PaymentSchedule[الرصيد الختامي],ROW()-ROW(PaymentSchedule[[#Headers],[الرصيد الأوليّ]])-1)),"")</f>
        <v/>
      </c>
      <c r="E343" s="2" t="str">
        <f ca="1">IF(PaymentSchedule[[#This Row],[رقم الدفعة]]&lt;&gt;"",الدفعة_المجدولة,"")</f>
        <v/>
      </c>
      <c r="F34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3" s="2" t="str">
        <f ca="1">IF(PaymentSchedule[[#This Row],[رقم الدفعة]]&lt;&gt;"",PaymentSchedule[[#This Row],[إجمالي الدفعات]]-PaymentSchedule[[#This Row],[الفائدة]],"")</f>
        <v/>
      </c>
      <c r="I343" s="2" t="str">
        <f ca="1">IF(PaymentSchedule[[#This Row],[رقم الدفعة]]&lt;&gt;"",PaymentSchedule[[#This Row],[الرصيد الأوليّ]]*(InterestRate/PaymentsPerYear),"")</f>
        <v/>
      </c>
      <c r="J34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3" s="2" t="str">
        <f ca="1">IF(PaymentSchedule[[#This Row],[رقم الدفعة]]&lt;&gt;"",SUM(INDEX(PaymentSchedule[الفائدة],1,1):PaymentSchedule[[#This Row],[الفائدة]]),"")</f>
        <v/>
      </c>
    </row>
    <row r="344" spans="1:11" x14ac:dyDescent="0.2">
      <c r="A344" s="13"/>
      <c r="B344" s="1" t="str">
        <f ca="1">IF(LoanIsGood,IF(ROW()-ROW(PaymentSchedule[[#Headers],[رقم الدفعة]])&gt;عدد_الدفعات_المجدولة,"",ROW()-ROW(PaymentSchedule[[#Headers],[رقم الدفعة]])),"")</f>
        <v/>
      </c>
      <c r="C344" s="4" t="str">
        <f ca="1">IF(PaymentSchedule[[#This Row],[رقم الدفعة]]&lt;&gt;"",EOMONTH(LoanStartDate,ROW(PaymentSchedule[[#This Row],[رقم الدفعة]])-ROW(PaymentSchedule[[#Headers],[رقم الدفعة]])-2)+DAY(LoanStartDate),"")</f>
        <v/>
      </c>
      <c r="D344" s="2" t="str">
        <f ca="1">IF(PaymentSchedule[[#This Row],[رقم الدفعة]]&lt;&gt;"",IF(ROW()-ROW(PaymentSchedule[[#Headers],[الرصيد الأوليّ]])=1,مبلغ_القرض,INDEX(PaymentSchedule[الرصيد الختامي],ROW()-ROW(PaymentSchedule[[#Headers],[الرصيد الأوليّ]])-1)),"")</f>
        <v/>
      </c>
      <c r="E344" s="2" t="str">
        <f ca="1">IF(PaymentSchedule[[#This Row],[رقم الدفعة]]&lt;&gt;"",الدفعة_المجدولة,"")</f>
        <v/>
      </c>
      <c r="F34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4" s="2" t="str">
        <f ca="1">IF(PaymentSchedule[[#This Row],[رقم الدفعة]]&lt;&gt;"",PaymentSchedule[[#This Row],[إجمالي الدفعات]]-PaymentSchedule[[#This Row],[الفائدة]],"")</f>
        <v/>
      </c>
      <c r="I344" s="2" t="str">
        <f ca="1">IF(PaymentSchedule[[#This Row],[رقم الدفعة]]&lt;&gt;"",PaymentSchedule[[#This Row],[الرصيد الأوليّ]]*(InterestRate/PaymentsPerYear),"")</f>
        <v/>
      </c>
      <c r="J34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4" s="2" t="str">
        <f ca="1">IF(PaymentSchedule[[#This Row],[رقم الدفعة]]&lt;&gt;"",SUM(INDEX(PaymentSchedule[الفائدة],1,1):PaymentSchedule[[#This Row],[الفائدة]]),"")</f>
        <v/>
      </c>
    </row>
    <row r="345" spans="1:11" x14ac:dyDescent="0.2">
      <c r="A345" s="13"/>
      <c r="B345" s="1" t="str">
        <f ca="1">IF(LoanIsGood,IF(ROW()-ROW(PaymentSchedule[[#Headers],[رقم الدفعة]])&gt;عدد_الدفعات_المجدولة,"",ROW()-ROW(PaymentSchedule[[#Headers],[رقم الدفعة]])),"")</f>
        <v/>
      </c>
      <c r="C345" s="4" t="str">
        <f ca="1">IF(PaymentSchedule[[#This Row],[رقم الدفعة]]&lt;&gt;"",EOMONTH(LoanStartDate,ROW(PaymentSchedule[[#This Row],[رقم الدفعة]])-ROW(PaymentSchedule[[#Headers],[رقم الدفعة]])-2)+DAY(LoanStartDate),"")</f>
        <v/>
      </c>
      <c r="D345" s="2" t="str">
        <f ca="1">IF(PaymentSchedule[[#This Row],[رقم الدفعة]]&lt;&gt;"",IF(ROW()-ROW(PaymentSchedule[[#Headers],[الرصيد الأوليّ]])=1,مبلغ_القرض,INDEX(PaymentSchedule[الرصيد الختامي],ROW()-ROW(PaymentSchedule[[#Headers],[الرصيد الأوليّ]])-1)),"")</f>
        <v/>
      </c>
      <c r="E345" s="2" t="str">
        <f ca="1">IF(PaymentSchedule[[#This Row],[رقم الدفعة]]&lt;&gt;"",الدفعة_المجدولة,"")</f>
        <v/>
      </c>
      <c r="F34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5" s="2" t="str">
        <f ca="1">IF(PaymentSchedule[[#This Row],[رقم الدفعة]]&lt;&gt;"",PaymentSchedule[[#This Row],[إجمالي الدفعات]]-PaymentSchedule[[#This Row],[الفائدة]],"")</f>
        <v/>
      </c>
      <c r="I345" s="2" t="str">
        <f ca="1">IF(PaymentSchedule[[#This Row],[رقم الدفعة]]&lt;&gt;"",PaymentSchedule[[#This Row],[الرصيد الأوليّ]]*(InterestRate/PaymentsPerYear),"")</f>
        <v/>
      </c>
      <c r="J34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5" s="2" t="str">
        <f ca="1">IF(PaymentSchedule[[#This Row],[رقم الدفعة]]&lt;&gt;"",SUM(INDEX(PaymentSchedule[الفائدة],1,1):PaymentSchedule[[#This Row],[الفائدة]]),"")</f>
        <v/>
      </c>
    </row>
    <row r="346" spans="1:11" x14ac:dyDescent="0.2">
      <c r="A346" s="13"/>
      <c r="B346" s="1" t="str">
        <f ca="1">IF(LoanIsGood,IF(ROW()-ROW(PaymentSchedule[[#Headers],[رقم الدفعة]])&gt;عدد_الدفعات_المجدولة,"",ROW()-ROW(PaymentSchedule[[#Headers],[رقم الدفعة]])),"")</f>
        <v/>
      </c>
      <c r="C346" s="4" t="str">
        <f ca="1">IF(PaymentSchedule[[#This Row],[رقم الدفعة]]&lt;&gt;"",EOMONTH(LoanStartDate,ROW(PaymentSchedule[[#This Row],[رقم الدفعة]])-ROW(PaymentSchedule[[#Headers],[رقم الدفعة]])-2)+DAY(LoanStartDate),"")</f>
        <v/>
      </c>
      <c r="D346" s="2" t="str">
        <f ca="1">IF(PaymentSchedule[[#This Row],[رقم الدفعة]]&lt;&gt;"",IF(ROW()-ROW(PaymentSchedule[[#Headers],[الرصيد الأوليّ]])=1,مبلغ_القرض,INDEX(PaymentSchedule[الرصيد الختامي],ROW()-ROW(PaymentSchedule[[#Headers],[الرصيد الأوليّ]])-1)),"")</f>
        <v/>
      </c>
      <c r="E346" s="2" t="str">
        <f ca="1">IF(PaymentSchedule[[#This Row],[رقم الدفعة]]&lt;&gt;"",الدفعة_المجدولة,"")</f>
        <v/>
      </c>
      <c r="F34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6" s="2" t="str">
        <f ca="1">IF(PaymentSchedule[[#This Row],[رقم الدفعة]]&lt;&gt;"",PaymentSchedule[[#This Row],[إجمالي الدفعات]]-PaymentSchedule[[#This Row],[الفائدة]],"")</f>
        <v/>
      </c>
      <c r="I346" s="2" t="str">
        <f ca="1">IF(PaymentSchedule[[#This Row],[رقم الدفعة]]&lt;&gt;"",PaymentSchedule[[#This Row],[الرصيد الأوليّ]]*(InterestRate/PaymentsPerYear),"")</f>
        <v/>
      </c>
      <c r="J34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6" s="2" t="str">
        <f ca="1">IF(PaymentSchedule[[#This Row],[رقم الدفعة]]&lt;&gt;"",SUM(INDEX(PaymentSchedule[الفائدة],1,1):PaymentSchedule[[#This Row],[الفائدة]]),"")</f>
        <v/>
      </c>
    </row>
    <row r="347" spans="1:11" x14ac:dyDescent="0.2">
      <c r="A347" s="13"/>
      <c r="B347" s="1" t="str">
        <f ca="1">IF(LoanIsGood,IF(ROW()-ROW(PaymentSchedule[[#Headers],[رقم الدفعة]])&gt;عدد_الدفعات_المجدولة,"",ROW()-ROW(PaymentSchedule[[#Headers],[رقم الدفعة]])),"")</f>
        <v/>
      </c>
      <c r="C347" s="4" t="str">
        <f ca="1">IF(PaymentSchedule[[#This Row],[رقم الدفعة]]&lt;&gt;"",EOMONTH(LoanStartDate,ROW(PaymentSchedule[[#This Row],[رقم الدفعة]])-ROW(PaymentSchedule[[#Headers],[رقم الدفعة]])-2)+DAY(LoanStartDate),"")</f>
        <v/>
      </c>
      <c r="D347" s="2" t="str">
        <f ca="1">IF(PaymentSchedule[[#This Row],[رقم الدفعة]]&lt;&gt;"",IF(ROW()-ROW(PaymentSchedule[[#Headers],[الرصيد الأوليّ]])=1,مبلغ_القرض,INDEX(PaymentSchedule[الرصيد الختامي],ROW()-ROW(PaymentSchedule[[#Headers],[الرصيد الأوليّ]])-1)),"")</f>
        <v/>
      </c>
      <c r="E347" s="2" t="str">
        <f ca="1">IF(PaymentSchedule[[#This Row],[رقم الدفعة]]&lt;&gt;"",الدفعة_المجدولة,"")</f>
        <v/>
      </c>
      <c r="F34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7" s="2" t="str">
        <f ca="1">IF(PaymentSchedule[[#This Row],[رقم الدفعة]]&lt;&gt;"",PaymentSchedule[[#This Row],[إجمالي الدفعات]]-PaymentSchedule[[#This Row],[الفائدة]],"")</f>
        <v/>
      </c>
      <c r="I347" s="2" t="str">
        <f ca="1">IF(PaymentSchedule[[#This Row],[رقم الدفعة]]&lt;&gt;"",PaymentSchedule[[#This Row],[الرصيد الأوليّ]]*(InterestRate/PaymentsPerYear),"")</f>
        <v/>
      </c>
      <c r="J34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7" s="2" t="str">
        <f ca="1">IF(PaymentSchedule[[#This Row],[رقم الدفعة]]&lt;&gt;"",SUM(INDEX(PaymentSchedule[الفائدة],1,1):PaymentSchedule[[#This Row],[الفائدة]]),"")</f>
        <v/>
      </c>
    </row>
    <row r="348" spans="1:11" x14ac:dyDescent="0.2">
      <c r="A348" s="13"/>
      <c r="B348" s="1" t="str">
        <f ca="1">IF(LoanIsGood,IF(ROW()-ROW(PaymentSchedule[[#Headers],[رقم الدفعة]])&gt;عدد_الدفعات_المجدولة,"",ROW()-ROW(PaymentSchedule[[#Headers],[رقم الدفعة]])),"")</f>
        <v/>
      </c>
      <c r="C348" s="4" t="str">
        <f ca="1">IF(PaymentSchedule[[#This Row],[رقم الدفعة]]&lt;&gt;"",EOMONTH(LoanStartDate,ROW(PaymentSchedule[[#This Row],[رقم الدفعة]])-ROW(PaymentSchedule[[#Headers],[رقم الدفعة]])-2)+DAY(LoanStartDate),"")</f>
        <v/>
      </c>
      <c r="D348" s="2" t="str">
        <f ca="1">IF(PaymentSchedule[[#This Row],[رقم الدفعة]]&lt;&gt;"",IF(ROW()-ROW(PaymentSchedule[[#Headers],[الرصيد الأوليّ]])=1,مبلغ_القرض,INDEX(PaymentSchedule[الرصيد الختامي],ROW()-ROW(PaymentSchedule[[#Headers],[الرصيد الأوليّ]])-1)),"")</f>
        <v/>
      </c>
      <c r="E348" s="2" t="str">
        <f ca="1">IF(PaymentSchedule[[#This Row],[رقم الدفعة]]&lt;&gt;"",الدفعة_المجدولة,"")</f>
        <v/>
      </c>
      <c r="F34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8" s="2" t="str">
        <f ca="1">IF(PaymentSchedule[[#This Row],[رقم الدفعة]]&lt;&gt;"",PaymentSchedule[[#This Row],[إجمالي الدفعات]]-PaymentSchedule[[#This Row],[الفائدة]],"")</f>
        <v/>
      </c>
      <c r="I348" s="2" t="str">
        <f ca="1">IF(PaymentSchedule[[#This Row],[رقم الدفعة]]&lt;&gt;"",PaymentSchedule[[#This Row],[الرصيد الأوليّ]]*(InterestRate/PaymentsPerYear),"")</f>
        <v/>
      </c>
      <c r="J34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8" s="2" t="str">
        <f ca="1">IF(PaymentSchedule[[#This Row],[رقم الدفعة]]&lt;&gt;"",SUM(INDEX(PaymentSchedule[الفائدة],1,1):PaymentSchedule[[#This Row],[الفائدة]]),"")</f>
        <v/>
      </c>
    </row>
    <row r="349" spans="1:11" x14ac:dyDescent="0.2">
      <c r="A349" s="13"/>
      <c r="B349" s="1" t="str">
        <f ca="1">IF(LoanIsGood,IF(ROW()-ROW(PaymentSchedule[[#Headers],[رقم الدفعة]])&gt;عدد_الدفعات_المجدولة,"",ROW()-ROW(PaymentSchedule[[#Headers],[رقم الدفعة]])),"")</f>
        <v/>
      </c>
      <c r="C349" s="4" t="str">
        <f ca="1">IF(PaymentSchedule[[#This Row],[رقم الدفعة]]&lt;&gt;"",EOMONTH(LoanStartDate,ROW(PaymentSchedule[[#This Row],[رقم الدفعة]])-ROW(PaymentSchedule[[#Headers],[رقم الدفعة]])-2)+DAY(LoanStartDate),"")</f>
        <v/>
      </c>
      <c r="D349" s="2" t="str">
        <f ca="1">IF(PaymentSchedule[[#This Row],[رقم الدفعة]]&lt;&gt;"",IF(ROW()-ROW(PaymentSchedule[[#Headers],[الرصيد الأوليّ]])=1,مبلغ_القرض,INDEX(PaymentSchedule[الرصيد الختامي],ROW()-ROW(PaymentSchedule[[#Headers],[الرصيد الأوليّ]])-1)),"")</f>
        <v/>
      </c>
      <c r="E349" s="2" t="str">
        <f ca="1">IF(PaymentSchedule[[#This Row],[رقم الدفعة]]&lt;&gt;"",الدفعة_المجدولة,"")</f>
        <v/>
      </c>
      <c r="F34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4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49" s="2" t="str">
        <f ca="1">IF(PaymentSchedule[[#This Row],[رقم الدفعة]]&lt;&gt;"",PaymentSchedule[[#This Row],[إجمالي الدفعات]]-PaymentSchedule[[#This Row],[الفائدة]],"")</f>
        <v/>
      </c>
      <c r="I349" s="2" t="str">
        <f ca="1">IF(PaymentSchedule[[#This Row],[رقم الدفعة]]&lt;&gt;"",PaymentSchedule[[#This Row],[الرصيد الأوليّ]]*(InterestRate/PaymentsPerYear),"")</f>
        <v/>
      </c>
      <c r="J34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49" s="2" t="str">
        <f ca="1">IF(PaymentSchedule[[#This Row],[رقم الدفعة]]&lt;&gt;"",SUM(INDEX(PaymentSchedule[الفائدة],1,1):PaymentSchedule[[#This Row],[الفائدة]]),"")</f>
        <v/>
      </c>
    </row>
    <row r="350" spans="1:11" x14ac:dyDescent="0.2">
      <c r="A350" s="13"/>
      <c r="B350" s="1" t="str">
        <f ca="1">IF(LoanIsGood,IF(ROW()-ROW(PaymentSchedule[[#Headers],[رقم الدفعة]])&gt;عدد_الدفعات_المجدولة,"",ROW()-ROW(PaymentSchedule[[#Headers],[رقم الدفعة]])),"")</f>
        <v/>
      </c>
      <c r="C350" s="4" t="str">
        <f ca="1">IF(PaymentSchedule[[#This Row],[رقم الدفعة]]&lt;&gt;"",EOMONTH(LoanStartDate,ROW(PaymentSchedule[[#This Row],[رقم الدفعة]])-ROW(PaymentSchedule[[#Headers],[رقم الدفعة]])-2)+DAY(LoanStartDate),"")</f>
        <v/>
      </c>
      <c r="D350" s="2" t="str">
        <f ca="1">IF(PaymentSchedule[[#This Row],[رقم الدفعة]]&lt;&gt;"",IF(ROW()-ROW(PaymentSchedule[[#Headers],[الرصيد الأوليّ]])=1,مبلغ_القرض,INDEX(PaymentSchedule[الرصيد الختامي],ROW()-ROW(PaymentSchedule[[#Headers],[الرصيد الأوليّ]])-1)),"")</f>
        <v/>
      </c>
      <c r="E350" s="2" t="str">
        <f ca="1">IF(PaymentSchedule[[#This Row],[رقم الدفعة]]&lt;&gt;"",الدفعة_المجدولة,"")</f>
        <v/>
      </c>
      <c r="F35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0" s="2" t="str">
        <f ca="1">IF(PaymentSchedule[[#This Row],[رقم الدفعة]]&lt;&gt;"",PaymentSchedule[[#This Row],[إجمالي الدفعات]]-PaymentSchedule[[#This Row],[الفائدة]],"")</f>
        <v/>
      </c>
      <c r="I350" s="2" t="str">
        <f ca="1">IF(PaymentSchedule[[#This Row],[رقم الدفعة]]&lt;&gt;"",PaymentSchedule[[#This Row],[الرصيد الأوليّ]]*(InterestRate/PaymentsPerYear),"")</f>
        <v/>
      </c>
      <c r="J35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0" s="2" t="str">
        <f ca="1">IF(PaymentSchedule[[#This Row],[رقم الدفعة]]&lt;&gt;"",SUM(INDEX(PaymentSchedule[الفائدة],1,1):PaymentSchedule[[#This Row],[الفائدة]]),"")</f>
        <v/>
      </c>
    </row>
    <row r="351" spans="1:11" x14ac:dyDescent="0.2">
      <c r="A351" s="13"/>
      <c r="B351" s="1" t="str">
        <f ca="1">IF(LoanIsGood,IF(ROW()-ROW(PaymentSchedule[[#Headers],[رقم الدفعة]])&gt;عدد_الدفعات_المجدولة,"",ROW()-ROW(PaymentSchedule[[#Headers],[رقم الدفعة]])),"")</f>
        <v/>
      </c>
      <c r="C351" s="4" t="str">
        <f ca="1">IF(PaymentSchedule[[#This Row],[رقم الدفعة]]&lt;&gt;"",EOMONTH(LoanStartDate,ROW(PaymentSchedule[[#This Row],[رقم الدفعة]])-ROW(PaymentSchedule[[#Headers],[رقم الدفعة]])-2)+DAY(LoanStartDate),"")</f>
        <v/>
      </c>
      <c r="D351" s="2" t="str">
        <f ca="1">IF(PaymentSchedule[[#This Row],[رقم الدفعة]]&lt;&gt;"",IF(ROW()-ROW(PaymentSchedule[[#Headers],[الرصيد الأوليّ]])=1,مبلغ_القرض,INDEX(PaymentSchedule[الرصيد الختامي],ROW()-ROW(PaymentSchedule[[#Headers],[الرصيد الأوليّ]])-1)),"")</f>
        <v/>
      </c>
      <c r="E351" s="2" t="str">
        <f ca="1">IF(PaymentSchedule[[#This Row],[رقم الدفعة]]&lt;&gt;"",الدفعة_المجدولة,"")</f>
        <v/>
      </c>
      <c r="F35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1" s="2" t="str">
        <f ca="1">IF(PaymentSchedule[[#This Row],[رقم الدفعة]]&lt;&gt;"",PaymentSchedule[[#This Row],[إجمالي الدفعات]]-PaymentSchedule[[#This Row],[الفائدة]],"")</f>
        <v/>
      </c>
      <c r="I351" s="2" t="str">
        <f ca="1">IF(PaymentSchedule[[#This Row],[رقم الدفعة]]&lt;&gt;"",PaymentSchedule[[#This Row],[الرصيد الأوليّ]]*(InterestRate/PaymentsPerYear),"")</f>
        <v/>
      </c>
      <c r="J35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1" s="2" t="str">
        <f ca="1">IF(PaymentSchedule[[#This Row],[رقم الدفعة]]&lt;&gt;"",SUM(INDEX(PaymentSchedule[الفائدة],1,1):PaymentSchedule[[#This Row],[الفائدة]]),"")</f>
        <v/>
      </c>
    </row>
    <row r="352" spans="1:11" x14ac:dyDescent="0.2">
      <c r="A352" s="13"/>
      <c r="B352" s="1" t="str">
        <f ca="1">IF(LoanIsGood,IF(ROW()-ROW(PaymentSchedule[[#Headers],[رقم الدفعة]])&gt;عدد_الدفعات_المجدولة,"",ROW()-ROW(PaymentSchedule[[#Headers],[رقم الدفعة]])),"")</f>
        <v/>
      </c>
      <c r="C352" s="4" t="str">
        <f ca="1">IF(PaymentSchedule[[#This Row],[رقم الدفعة]]&lt;&gt;"",EOMONTH(LoanStartDate,ROW(PaymentSchedule[[#This Row],[رقم الدفعة]])-ROW(PaymentSchedule[[#Headers],[رقم الدفعة]])-2)+DAY(LoanStartDate),"")</f>
        <v/>
      </c>
      <c r="D352" s="2" t="str">
        <f ca="1">IF(PaymentSchedule[[#This Row],[رقم الدفعة]]&lt;&gt;"",IF(ROW()-ROW(PaymentSchedule[[#Headers],[الرصيد الأوليّ]])=1,مبلغ_القرض,INDEX(PaymentSchedule[الرصيد الختامي],ROW()-ROW(PaymentSchedule[[#Headers],[الرصيد الأوليّ]])-1)),"")</f>
        <v/>
      </c>
      <c r="E352" s="2" t="str">
        <f ca="1">IF(PaymentSchedule[[#This Row],[رقم الدفعة]]&lt;&gt;"",الدفعة_المجدولة,"")</f>
        <v/>
      </c>
      <c r="F35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2" s="2" t="str">
        <f ca="1">IF(PaymentSchedule[[#This Row],[رقم الدفعة]]&lt;&gt;"",PaymentSchedule[[#This Row],[إجمالي الدفعات]]-PaymentSchedule[[#This Row],[الفائدة]],"")</f>
        <v/>
      </c>
      <c r="I352" s="2" t="str">
        <f ca="1">IF(PaymentSchedule[[#This Row],[رقم الدفعة]]&lt;&gt;"",PaymentSchedule[[#This Row],[الرصيد الأوليّ]]*(InterestRate/PaymentsPerYear),"")</f>
        <v/>
      </c>
      <c r="J35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2" s="2" t="str">
        <f ca="1">IF(PaymentSchedule[[#This Row],[رقم الدفعة]]&lt;&gt;"",SUM(INDEX(PaymentSchedule[الفائدة],1,1):PaymentSchedule[[#This Row],[الفائدة]]),"")</f>
        <v/>
      </c>
    </row>
    <row r="353" spans="1:11" x14ac:dyDescent="0.2">
      <c r="A353" s="13"/>
      <c r="B353" s="1" t="str">
        <f ca="1">IF(LoanIsGood,IF(ROW()-ROW(PaymentSchedule[[#Headers],[رقم الدفعة]])&gt;عدد_الدفعات_المجدولة,"",ROW()-ROW(PaymentSchedule[[#Headers],[رقم الدفعة]])),"")</f>
        <v/>
      </c>
      <c r="C353" s="4" t="str">
        <f ca="1">IF(PaymentSchedule[[#This Row],[رقم الدفعة]]&lt;&gt;"",EOMONTH(LoanStartDate,ROW(PaymentSchedule[[#This Row],[رقم الدفعة]])-ROW(PaymentSchedule[[#Headers],[رقم الدفعة]])-2)+DAY(LoanStartDate),"")</f>
        <v/>
      </c>
      <c r="D353" s="2" t="str">
        <f ca="1">IF(PaymentSchedule[[#This Row],[رقم الدفعة]]&lt;&gt;"",IF(ROW()-ROW(PaymentSchedule[[#Headers],[الرصيد الأوليّ]])=1,مبلغ_القرض,INDEX(PaymentSchedule[الرصيد الختامي],ROW()-ROW(PaymentSchedule[[#Headers],[الرصيد الأوليّ]])-1)),"")</f>
        <v/>
      </c>
      <c r="E353" s="2" t="str">
        <f ca="1">IF(PaymentSchedule[[#This Row],[رقم الدفعة]]&lt;&gt;"",الدفعة_المجدولة,"")</f>
        <v/>
      </c>
      <c r="F35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3" s="2" t="str">
        <f ca="1">IF(PaymentSchedule[[#This Row],[رقم الدفعة]]&lt;&gt;"",PaymentSchedule[[#This Row],[إجمالي الدفعات]]-PaymentSchedule[[#This Row],[الفائدة]],"")</f>
        <v/>
      </c>
      <c r="I353" s="2" t="str">
        <f ca="1">IF(PaymentSchedule[[#This Row],[رقم الدفعة]]&lt;&gt;"",PaymentSchedule[[#This Row],[الرصيد الأوليّ]]*(InterestRate/PaymentsPerYear),"")</f>
        <v/>
      </c>
      <c r="J35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3" s="2" t="str">
        <f ca="1">IF(PaymentSchedule[[#This Row],[رقم الدفعة]]&lt;&gt;"",SUM(INDEX(PaymentSchedule[الفائدة],1,1):PaymentSchedule[[#This Row],[الفائدة]]),"")</f>
        <v/>
      </c>
    </row>
    <row r="354" spans="1:11" x14ac:dyDescent="0.2">
      <c r="A354" s="13"/>
      <c r="B354" s="1" t="str">
        <f ca="1">IF(LoanIsGood,IF(ROW()-ROW(PaymentSchedule[[#Headers],[رقم الدفعة]])&gt;عدد_الدفعات_المجدولة,"",ROW()-ROW(PaymentSchedule[[#Headers],[رقم الدفعة]])),"")</f>
        <v/>
      </c>
      <c r="C354" s="4" t="str">
        <f ca="1">IF(PaymentSchedule[[#This Row],[رقم الدفعة]]&lt;&gt;"",EOMONTH(LoanStartDate,ROW(PaymentSchedule[[#This Row],[رقم الدفعة]])-ROW(PaymentSchedule[[#Headers],[رقم الدفعة]])-2)+DAY(LoanStartDate),"")</f>
        <v/>
      </c>
      <c r="D354" s="2" t="str">
        <f ca="1">IF(PaymentSchedule[[#This Row],[رقم الدفعة]]&lt;&gt;"",IF(ROW()-ROW(PaymentSchedule[[#Headers],[الرصيد الأوليّ]])=1,مبلغ_القرض,INDEX(PaymentSchedule[الرصيد الختامي],ROW()-ROW(PaymentSchedule[[#Headers],[الرصيد الأوليّ]])-1)),"")</f>
        <v/>
      </c>
      <c r="E354" s="2" t="str">
        <f ca="1">IF(PaymentSchedule[[#This Row],[رقم الدفعة]]&lt;&gt;"",الدفعة_المجدولة,"")</f>
        <v/>
      </c>
      <c r="F35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4" s="2" t="str">
        <f ca="1">IF(PaymentSchedule[[#This Row],[رقم الدفعة]]&lt;&gt;"",PaymentSchedule[[#This Row],[إجمالي الدفعات]]-PaymentSchedule[[#This Row],[الفائدة]],"")</f>
        <v/>
      </c>
      <c r="I354" s="2" t="str">
        <f ca="1">IF(PaymentSchedule[[#This Row],[رقم الدفعة]]&lt;&gt;"",PaymentSchedule[[#This Row],[الرصيد الأوليّ]]*(InterestRate/PaymentsPerYear),"")</f>
        <v/>
      </c>
      <c r="J35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4" s="2" t="str">
        <f ca="1">IF(PaymentSchedule[[#This Row],[رقم الدفعة]]&lt;&gt;"",SUM(INDEX(PaymentSchedule[الفائدة],1,1):PaymentSchedule[[#This Row],[الفائدة]]),"")</f>
        <v/>
      </c>
    </row>
    <row r="355" spans="1:11" x14ac:dyDescent="0.2">
      <c r="A355" s="13"/>
      <c r="B355" s="1" t="str">
        <f ca="1">IF(LoanIsGood,IF(ROW()-ROW(PaymentSchedule[[#Headers],[رقم الدفعة]])&gt;عدد_الدفعات_المجدولة,"",ROW()-ROW(PaymentSchedule[[#Headers],[رقم الدفعة]])),"")</f>
        <v/>
      </c>
      <c r="C355" s="4" t="str">
        <f ca="1">IF(PaymentSchedule[[#This Row],[رقم الدفعة]]&lt;&gt;"",EOMONTH(LoanStartDate,ROW(PaymentSchedule[[#This Row],[رقم الدفعة]])-ROW(PaymentSchedule[[#Headers],[رقم الدفعة]])-2)+DAY(LoanStartDate),"")</f>
        <v/>
      </c>
      <c r="D355" s="2" t="str">
        <f ca="1">IF(PaymentSchedule[[#This Row],[رقم الدفعة]]&lt;&gt;"",IF(ROW()-ROW(PaymentSchedule[[#Headers],[الرصيد الأوليّ]])=1,مبلغ_القرض,INDEX(PaymentSchedule[الرصيد الختامي],ROW()-ROW(PaymentSchedule[[#Headers],[الرصيد الأوليّ]])-1)),"")</f>
        <v/>
      </c>
      <c r="E355" s="2" t="str">
        <f ca="1">IF(PaymentSchedule[[#This Row],[رقم الدفعة]]&lt;&gt;"",الدفعة_المجدولة,"")</f>
        <v/>
      </c>
      <c r="F35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5" s="2" t="str">
        <f ca="1">IF(PaymentSchedule[[#This Row],[رقم الدفعة]]&lt;&gt;"",PaymentSchedule[[#This Row],[إجمالي الدفعات]]-PaymentSchedule[[#This Row],[الفائدة]],"")</f>
        <v/>
      </c>
      <c r="I355" s="2" t="str">
        <f ca="1">IF(PaymentSchedule[[#This Row],[رقم الدفعة]]&lt;&gt;"",PaymentSchedule[[#This Row],[الرصيد الأوليّ]]*(InterestRate/PaymentsPerYear),"")</f>
        <v/>
      </c>
      <c r="J35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5" s="2" t="str">
        <f ca="1">IF(PaymentSchedule[[#This Row],[رقم الدفعة]]&lt;&gt;"",SUM(INDEX(PaymentSchedule[الفائدة],1,1):PaymentSchedule[[#This Row],[الفائدة]]),"")</f>
        <v/>
      </c>
    </row>
    <row r="356" spans="1:11" x14ac:dyDescent="0.2">
      <c r="A356" s="13"/>
      <c r="B356" s="1" t="str">
        <f ca="1">IF(LoanIsGood,IF(ROW()-ROW(PaymentSchedule[[#Headers],[رقم الدفعة]])&gt;عدد_الدفعات_المجدولة,"",ROW()-ROW(PaymentSchedule[[#Headers],[رقم الدفعة]])),"")</f>
        <v/>
      </c>
      <c r="C356" s="4" t="str">
        <f ca="1">IF(PaymentSchedule[[#This Row],[رقم الدفعة]]&lt;&gt;"",EOMONTH(LoanStartDate,ROW(PaymentSchedule[[#This Row],[رقم الدفعة]])-ROW(PaymentSchedule[[#Headers],[رقم الدفعة]])-2)+DAY(LoanStartDate),"")</f>
        <v/>
      </c>
      <c r="D356" s="2" t="str">
        <f ca="1">IF(PaymentSchedule[[#This Row],[رقم الدفعة]]&lt;&gt;"",IF(ROW()-ROW(PaymentSchedule[[#Headers],[الرصيد الأوليّ]])=1,مبلغ_القرض,INDEX(PaymentSchedule[الرصيد الختامي],ROW()-ROW(PaymentSchedule[[#Headers],[الرصيد الأوليّ]])-1)),"")</f>
        <v/>
      </c>
      <c r="E356" s="2" t="str">
        <f ca="1">IF(PaymentSchedule[[#This Row],[رقم الدفعة]]&lt;&gt;"",الدفعة_المجدولة,"")</f>
        <v/>
      </c>
      <c r="F35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6" s="2" t="str">
        <f ca="1">IF(PaymentSchedule[[#This Row],[رقم الدفعة]]&lt;&gt;"",PaymentSchedule[[#This Row],[إجمالي الدفعات]]-PaymentSchedule[[#This Row],[الفائدة]],"")</f>
        <v/>
      </c>
      <c r="I356" s="2" t="str">
        <f ca="1">IF(PaymentSchedule[[#This Row],[رقم الدفعة]]&lt;&gt;"",PaymentSchedule[[#This Row],[الرصيد الأوليّ]]*(InterestRate/PaymentsPerYear),"")</f>
        <v/>
      </c>
      <c r="J35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6" s="2" t="str">
        <f ca="1">IF(PaymentSchedule[[#This Row],[رقم الدفعة]]&lt;&gt;"",SUM(INDEX(PaymentSchedule[الفائدة],1,1):PaymentSchedule[[#This Row],[الفائدة]]),"")</f>
        <v/>
      </c>
    </row>
    <row r="357" spans="1:11" x14ac:dyDescent="0.2">
      <c r="A357" s="13"/>
      <c r="B357" s="1" t="str">
        <f ca="1">IF(LoanIsGood,IF(ROW()-ROW(PaymentSchedule[[#Headers],[رقم الدفعة]])&gt;عدد_الدفعات_المجدولة,"",ROW()-ROW(PaymentSchedule[[#Headers],[رقم الدفعة]])),"")</f>
        <v/>
      </c>
      <c r="C357" s="4" t="str">
        <f ca="1">IF(PaymentSchedule[[#This Row],[رقم الدفعة]]&lt;&gt;"",EOMONTH(LoanStartDate,ROW(PaymentSchedule[[#This Row],[رقم الدفعة]])-ROW(PaymentSchedule[[#Headers],[رقم الدفعة]])-2)+DAY(LoanStartDate),"")</f>
        <v/>
      </c>
      <c r="D357" s="2" t="str">
        <f ca="1">IF(PaymentSchedule[[#This Row],[رقم الدفعة]]&lt;&gt;"",IF(ROW()-ROW(PaymentSchedule[[#Headers],[الرصيد الأوليّ]])=1,مبلغ_القرض,INDEX(PaymentSchedule[الرصيد الختامي],ROW()-ROW(PaymentSchedule[[#Headers],[الرصيد الأوليّ]])-1)),"")</f>
        <v/>
      </c>
      <c r="E357" s="2" t="str">
        <f ca="1">IF(PaymentSchedule[[#This Row],[رقم الدفعة]]&lt;&gt;"",الدفعة_المجدولة,"")</f>
        <v/>
      </c>
      <c r="F35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7" s="2" t="str">
        <f ca="1">IF(PaymentSchedule[[#This Row],[رقم الدفعة]]&lt;&gt;"",PaymentSchedule[[#This Row],[إجمالي الدفعات]]-PaymentSchedule[[#This Row],[الفائدة]],"")</f>
        <v/>
      </c>
      <c r="I357" s="2" t="str">
        <f ca="1">IF(PaymentSchedule[[#This Row],[رقم الدفعة]]&lt;&gt;"",PaymentSchedule[[#This Row],[الرصيد الأوليّ]]*(InterestRate/PaymentsPerYear),"")</f>
        <v/>
      </c>
      <c r="J35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7" s="2" t="str">
        <f ca="1">IF(PaymentSchedule[[#This Row],[رقم الدفعة]]&lt;&gt;"",SUM(INDEX(PaymentSchedule[الفائدة],1,1):PaymentSchedule[[#This Row],[الفائدة]]),"")</f>
        <v/>
      </c>
    </row>
    <row r="358" spans="1:11" x14ac:dyDescent="0.2">
      <c r="A358" s="13"/>
      <c r="B358" s="1" t="str">
        <f ca="1">IF(LoanIsGood,IF(ROW()-ROW(PaymentSchedule[[#Headers],[رقم الدفعة]])&gt;عدد_الدفعات_المجدولة,"",ROW()-ROW(PaymentSchedule[[#Headers],[رقم الدفعة]])),"")</f>
        <v/>
      </c>
      <c r="C358" s="4" t="str">
        <f ca="1">IF(PaymentSchedule[[#This Row],[رقم الدفعة]]&lt;&gt;"",EOMONTH(LoanStartDate,ROW(PaymentSchedule[[#This Row],[رقم الدفعة]])-ROW(PaymentSchedule[[#Headers],[رقم الدفعة]])-2)+DAY(LoanStartDate),"")</f>
        <v/>
      </c>
      <c r="D358" s="2" t="str">
        <f ca="1">IF(PaymentSchedule[[#This Row],[رقم الدفعة]]&lt;&gt;"",IF(ROW()-ROW(PaymentSchedule[[#Headers],[الرصيد الأوليّ]])=1,مبلغ_القرض,INDEX(PaymentSchedule[الرصيد الختامي],ROW()-ROW(PaymentSchedule[[#Headers],[الرصيد الأوليّ]])-1)),"")</f>
        <v/>
      </c>
      <c r="E358" s="2" t="str">
        <f ca="1">IF(PaymentSchedule[[#This Row],[رقم الدفعة]]&lt;&gt;"",الدفعة_المجدولة,"")</f>
        <v/>
      </c>
      <c r="F35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8" s="2" t="str">
        <f ca="1">IF(PaymentSchedule[[#This Row],[رقم الدفعة]]&lt;&gt;"",PaymentSchedule[[#This Row],[إجمالي الدفعات]]-PaymentSchedule[[#This Row],[الفائدة]],"")</f>
        <v/>
      </c>
      <c r="I358" s="2" t="str">
        <f ca="1">IF(PaymentSchedule[[#This Row],[رقم الدفعة]]&lt;&gt;"",PaymentSchedule[[#This Row],[الرصيد الأوليّ]]*(InterestRate/PaymentsPerYear),"")</f>
        <v/>
      </c>
      <c r="J35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8" s="2" t="str">
        <f ca="1">IF(PaymentSchedule[[#This Row],[رقم الدفعة]]&lt;&gt;"",SUM(INDEX(PaymentSchedule[الفائدة],1,1):PaymentSchedule[[#This Row],[الفائدة]]),"")</f>
        <v/>
      </c>
    </row>
    <row r="359" spans="1:11" x14ac:dyDescent="0.2">
      <c r="A359" s="13"/>
      <c r="B359" s="1" t="str">
        <f ca="1">IF(LoanIsGood,IF(ROW()-ROW(PaymentSchedule[[#Headers],[رقم الدفعة]])&gt;عدد_الدفعات_المجدولة,"",ROW()-ROW(PaymentSchedule[[#Headers],[رقم الدفعة]])),"")</f>
        <v/>
      </c>
      <c r="C359" s="4" t="str">
        <f ca="1">IF(PaymentSchedule[[#This Row],[رقم الدفعة]]&lt;&gt;"",EOMONTH(LoanStartDate,ROW(PaymentSchedule[[#This Row],[رقم الدفعة]])-ROW(PaymentSchedule[[#Headers],[رقم الدفعة]])-2)+DAY(LoanStartDate),"")</f>
        <v/>
      </c>
      <c r="D359" s="2" t="str">
        <f ca="1">IF(PaymentSchedule[[#This Row],[رقم الدفعة]]&lt;&gt;"",IF(ROW()-ROW(PaymentSchedule[[#Headers],[الرصيد الأوليّ]])=1,مبلغ_القرض,INDEX(PaymentSchedule[الرصيد الختامي],ROW()-ROW(PaymentSchedule[[#Headers],[الرصيد الأوليّ]])-1)),"")</f>
        <v/>
      </c>
      <c r="E359" s="2" t="str">
        <f ca="1">IF(PaymentSchedule[[#This Row],[رقم الدفعة]]&lt;&gt;"",الدفعة_المجدولة,"")</f>
        <v/>
      </c>
      <c r="F35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5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59" s="2" t="str">
        <f ca="1">IF(PaymentSchedule[[#This Row],[رقم الدفعة]]&lt;&gt;"",PaymentSchedule[[#This Row],[إجمالي الدفعات]]-PaymentSchedule[[#This Row],[الفائدة]],"")</f>
        <v/>
      </c>
      <c r="I359" s="2" t="str">
        <f ca="1">IF(PaymentSchedule[[#This Row],[رقم الدفعة]]&lt;&gt;"",PaymentSchedule[[#This Row],[الرصيد الأوليّ]]*(InterestRate/PaymentsPerYear),"")</f>
        <v/>
      </c>
      <c r="J35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59" s="2" t="str">
        <f ca="1">IF(PaymentSchedule[[#This Row],[رقم الدفعة]]&lt;&gt;"",SUM(INDEX(PaymentSchedule[الفائدة],1,1):PaymentSchedule[[#This Row],[الفائدة]]),"")</f>
        <v/>
      </c>
    </row>
    <row r="360" spans="1:11" x14ac:dyDescent="0.2">
      <c r="A360" s="13"/>
      <c r="B360" s="1" t="str">
        <f ca="1">IF(LoanIsGood,IF(ROW()-ROW(PaymentSchedule[[#Headers],[رقم الدفعة]])&gt;عدد_الدفعات_المجدولة,"",ROW()-ROW(PaymentSchedule[[#Headers],[رقم الدفعة]])),"")</f>
        <v/>
      </c>
      <c r="C360" s="4" t="str">
        <f ca="1">IF(PaymentSchedule[[#This Row],[رقم الدفعة]]&lt;&gt;"",EOMONTH(LoanStartDate,ROW(PaymentSchedule[[#This Row],[رقم الدفعة]])-ROW(PaymentSchedule[[#Headers],[رقم الدفعة]])-2)+DAY(LoanStartDate),"")</f>
        <v/>
      </c>
      <c r="D360" s="2" t="str">
        <f ca="1">IF(PaymentSchedule[[#This Row],[رقم الدفعة]]&lt;&gt;"",IF(ROW()-ROW(PaymentSchedule[[#Headers],[الرصيد الأوليّ]])=1,مبلغ_القرض,INDEX(PaymentSchedule[الرصيد الختامي],ROW()-ROW(PaymentSchedule[[#Headers],[الرصيد الأوليّ]])-1)),"")</f>
        <v/>
      </c>
      <c r="E360" s="2" t="str">
        <f ca="1">IF(PaymentSchedule[[#This Row],[رقم الدفعة]]&lt;&gt;"",الدفعة_المجدولة,"")</f>
        <v/>
      </c>
      <c r="F36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0" s="2" t="str">
        <f ca="1">IF(PaymentSchedule[[#This Row],[رقم الدفعة]]&lt;&gt;"",PaymentSchedule[[#This Row],[إجمالي الدفعات]]-PaymentSchedule[[#This Row],[الفائدة]],"")</f>
        <v/>
      </c>
      <c r="I360" s="2" t="str">
        <f ca="1">IF(PaymentSchedule[[#This Row],[رقم الدفعة]]&lt;&gt;"",PaymentSchedule[[#This Row],[الرصيد الأوليّ]]*(InterestRate/PaymentsPerYear),"")</f>
        <v/>
      </c>
      <c r="J36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0" s="2" t="str">
        <f ca="1">IF(PaymentSchedule[[#This Row],[رقم الدفعة]]&lt;&gt;"",SUM(INDEX(PaymentSchedule[الفائدة],1,1):PaymentSchedule[[#This Row],[الفائدة]]),"")</f>
        <v/>
      </c>
    </row>
    <row r="361" spans="1:11" x14ac:dyDescent="0.2">
      <c r="A361" s="13"/>
      <c r="B361" s="1" t="str">
        <f ca="1">IF(LoanIsGood,IF(ROW()-ROW(PaymentSchedule[[#Headers],[رقم الدفعة]])&gt;عدد_الدفعات_المجدولة,"",ROW()-ROW(PaymentSchedule[[#Headers],[رقم الدفعة]])),"")</f>
        <v/>
      </c>
      <c r="C361" s="4" t="str">
        <f ca="1">IF(PaymentSchedule[[#This Row],[رقم الدفعة]]&lt;&gt;"",EOMONTH(LoanStartDate,ROW(PaymentSchedule[[#This Row],[رقم الدفعة]])-ROW(PaymentSchedule[[#Headers],[رقم الدفعة]])-2)+DAY(LoanStartDate),"")</f>
        <v/>
      </c>
      <c r="D361" s="2" t="str">
        <f ca="1">IF(PaymentSchedule[[#This Row],[رقم الدفعة]]&lt;&gt;"",IF(ROW()-ROW(PaymentSchedule[[#Headers],[الرصيد الأوليّ]])=1,مبلغ_القرض,INDEX(PaymentSchedule[الرصيد الختامي],ROW()-ROW(PaymentSchedule[[#Headers],[الرصيد الأوليّ]])-1)),"")</f>
        <v/>
      </c>
      <c r="E361" s="2" t="str">
        <f ca="1">IF(PaymentSchedule[[#This Row],[رقم الدفعة]]&lt;&gt;"",الدفعة_المجدولة,"")</f>
        <v/>
      </c>
      <c r="F36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1" s="2" t="str">
        <f ca="1">IF(PaymentSchedule[[#This Row],[رقم الدفعة]]&lt;&gt;"",PaymentSchedule[[#This Row],[إجمالي الدفعات]]-PaymentSchedule[[#This Row],[الفائدة]],"")</f>
        <v/>
      </c>
      <c r="I361" s="2" t="str">
        <f ca="1">IF(PaymentSchedule[[#This Row],[رقم الدفعة]]&lt;&gt;"",PaymentSchedule[[#This Row],[الرصيد الأوليّ]]*(InterestRate/PaymentsPerYear),"")</f>
        <v/>
      </c>
      <c r="J36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1" s="2" t="str">
        <f ca="1">IF(PaymentSchedule[[#This Row],[رقم الدفعة]]&lt;&gt;"",SUM(INDEX(PaymentSchedule[الفائدة],1,1):PaymentSchedule[[#This Row],[الفائدة]]),"")</f>
        <v/>
      </c>
    </row>
    <row r="362" spans="1:11" x14ac:dyDescent="0.2">
      <c r="A362" s="13"/>
      <c r="B362" s="1" t="str">
        <f ca="1">IF(LoanIsGood,IF(ROW()-ROW(PaymentSchedule[[#Headers],[رقم الدفعة]])&gt;عدد_الدفعات_المجدولة,"",ROW()-ROW(PaymentSchedule[[#Headers],[رقم الدفعة]])),"")</f>
        <v/>
      </c>
      <c r="C362" s="4" t="str">
        <f ca="1">IF(PaymentSchedule[[#This Row],[رقم الدفعة]]&lt;&gt;"",EOMONTH(LoanStartDate,ROW(PaymentSchedule[[#This Row],[رقم الدفعة]])-ROW(PaymentSchedule[[#Headers],[رقم الدفعة]])-2)+DAY(LoanStartDate),"")</f>
        <v/>
      </c>
      <c r="D362" s="2" t="str">
        <f ca="1">IF(PaymentSchedule[[#This Row],[رقم الدفعة]]&lt;&gt;"",IF(ROW()-ROW(PaymentSchedule[[#Headers],[الرصيد الأوليّ]])=1,مبلغ_القرض,INDEX(PaymentSchedule[الرصيد الختامي],ROW()-ROW(PaymentSchedule[[#Headers],[الرصيد الأوليّ]])-1)),"")</f>
        <v/>
      </c>
      <c r="E362" s="2" t="str">
        <f ca="1">IF(PaymentSchedule[[#This Row],[رقم الدفعة]]&lt;&gt;"",الدفعة_المجدولة,"")</f>
        <v/>
      </c>
      <c r="F362"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2"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2" s="2" t="str">
        <f ca="1">IF(PaymentSchedule[[#This Row],[رقم الدفعة]]&lt;&gt;"",PaymentSchedule[[#This Row],[إجمالي الدفعات]]-PaymentSchedule[[#This Row],[الفائدة]],"")</f>
        <v/>
      </c>
      <c r="I362" s="2" t="str">
        <f ca="1">IF(PaymentSchedule[[#This Row],[رقم الدفعة]]&lt;&gt;"",PaymentSchedule[[#This Row],[الرصيد الأوليّ]]*(InterestRate/PaymentsPerYear),"")</f>
        <v/>
      </c>
      <c r="J362"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2" s="2" t="str">
        <f ca="1">IF(PaymentSchedule[[#This Row],[رقم الدفعة]]&lt;&gt;"",SUM(INDEX(PaymentSchedule[الفائدة],1,1):PaymentSchedule[[#This Row],[الفائدة]]),"")</f>
        <v/>
      </c>
    </row>
    <row r="363" spans="1:11" x14ac:dyDescent="0.2">
      <c r="A363" s="13"/>
      <c r="B363" s="1" t="str">
        <f ca="1">IF(LoanIsGood,IF(ROW()-ROW(PaymentSchedule[[#Headers],[رقم الدفعة]])&gt;عدد_الدفعات_المجدولة,"",ROW()-ROW(PaymentSchedule[[#Headers],[رقم الدفعة]])),"")</f>
        <v/>
      </c>
      <c r="C363" s="4" t="str">
        <f ca="1">IF(PaymentSchedule[[#This Row],[رقم الدفعة]]&lt;&gt;"",EOMONTH(LoanStartDate,ROW(PaymentSchedule[[#This Row],[رقم الدفعة]])-ROW(PaymentSchedule[[#Headers],[رقم الدفعة]])-2)+DAY(LoanStartDate),"")</f>
        <v/>
      </c>
      <c r="D363" s="2" t="str">
        <f ca="1">IF(PaymentSchedule[[#This Row],[رقم الدفعة]]&lt;&gt;"",IF(ROW()-ROW(PaymentSchedule[[#Headers],[الرصيد الأوليّ]])=1,مبلغ_القرض,INDEX(PaymentSchedule[الرصيد الختامي],ROW()-ROW(PaymentSchedule[[#Headers],[الرصيد الأوليّ]])-1)),"")</f>
        <v/>
      </c>
      <c r="E363" s="2" t="str">
        <f ca="1">IF(PaymentSchedule[[#This Row],[رقم الدفعة]]&lt;&gt;"",الدفعة_المجدولة,"")</f>
        <v/>
      </c>
      <c r="F363"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3"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3" s="2" t="str">
        <f ca="1">IF(PaymentSchedule[[#This Row],[رقم الدفعة]]&lt;&gt;"",PaymentSchedule[[#This Row],[إجمالي الدفعات]]-PaymentSchedule[[#This Row],[الفائدة]],"")</f>
        <v/>
      </c>
      <c r="I363" s="2" t="str">
        <f ca="1">IF(PaymentSchedule[[#This Row],[رقم الدفعة]]&lt;&gt;"",PaymentSchedule[[#This Row],[الرصيد الأوليّ]]*(InterestRate/PaymentsPerYear),"")</f>
        <v/>
      </c>
      <c r="J363"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3" s="2" t="str">
        <f ca="1">IF(PaymentSchedule[[#This Row],[رقم الدفعة]]&lt;&gt;"",SUM(INDEX(PaymentSchedule[الفائدة],1,1):PaymentSchedule[[#This Row],[الفائدة]]),"")</f>
        <v/>
      </c>
    </row>
    <row r="364" spans="1:11" x14ac:dyDescent="0.2">
      <c r="A364" s="13"/>
      <c r="B364" s="1" t="str">
        <f ca="1">IF(LoanIsGood,IF(ROW()-ROW(PaymentSchedule[[#Headers],[رقم الدفعة]])&gt;عدد_الدفعات_المجدولة,"",ROW()-ROW(PaymentSchedule[[#Headers],[رقم الدفعة]])),"")</f>
        <v/>
      </c>
      <c r="C364" s="4" t="str">
        <f ca="1">IF(PaymentSchedule[[#This Row],[رقم الدفعة]]&lt;&gt;"",EOMONTH(LoanStartDate,ROW(PaymentSchedule[[#This Row],[رقم الدفعة]])-ROW(PaymentSchedule[[#Headers],[رقم الدفعة]])-2)+DAY(LoanStartDate),"")</f>
        <v/>
      </c>
      <c r="D364" s="2" t="str">
        <f ca="1">IF(PaymentSchedule[[#This Row],[رقم الدفعة]]&lt;&gt;"",IF(ROW()-ROW(PaymentSchedule[[#Headers],[الرصيد الأوليّ]])=1,مبلغ_القرض,INDEX(PaymentSchedule[الرصيد الختامي],ROW()-ROW(PaymentSchedule[[#Headers],[الرصيد الأوليّ]])-1)),"")</f>
        <v/>
      </c>
      <c r="E364" s="2" t="str">
        <f ca="1">IF(PaymentSchedule[[#This Row],[رقم الدفعة]]&lt;&gt;"",الدفعة_المجدولة,"")</f>
        <v/>
      </c>
      <c r="F364"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4"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4" s="2" t="str">
        <f ca="1">IF(PaymentSchedule[[#This Row],[رقم الدفعة]]&lt;&gt;"",PaymentSchedule[[#This Row],[إجمالي الدفعات]]-PaymentSchedule[[#This Row],[الفائدة]],"")</f>
        <v/>
      </c>
      <c r="I364" s="2" t="str">
        <f ca="1">IF(PaymentSchedule[[#This Row],[رقم الدفعة]]&lt;&gt;"",PaymentSchedule[[#This Row],[الرصيد الأوليّ]]*(InterestRate/PaymentsPerYear),"")</f>
        <v/>
      </c>
      <c r="J364"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4" s="2" t="str">
        <f ca="1">IF(PaymentSchedule[[#This Row],[رقم الدفعة]]&lt;&gt;"",SUM(INDEX(PaymentSchedule[الفائدة],1,1):PaymentSchedule[[#This Row],[الفائدة]]),"")</f>
        <v/>
      </c>
    </row>
    <row r="365" spans="1:11" x14ac:dyDescent="0.2">
      <c r="A365" s="13"/>
      <c r="B365" s="1" t="str">
        <f ca="1">IF(LoanIsGood,IF(ROW()-ROW(PaymentSchedule[[#Headers],[رقم الدفعة]])&gt;عدد_الدفعات_المجدولة,"",ROW()-ROW(PaymentSchedule[[#Headers],[رقم الدفعة]])),"")</f>
        <v/>
      </c>
      <c r="C365" s="4" t="str">
        <f ca="1">IF(PaymentSchedule[[#This Row],[رقم الدفعة]]&lt;&gt;"",EOMONTH(LoanStartDate,ROW(PaymentSchedule[[#This Row],[رقم الدفعة]])-ROW(PaymentSchedule[[#Headers],[رقم الدفعة]])-2)+DAY(LoanStartDate),"")</f>
        <v/>
      </c>
      <c r="D365" s="2" t="str">
        <f ca="1">IF(PaymentSchedule[[#This Row],[رقم الدفعة]]&lt;&gt;"",IF(ROW()-ROW(PaymentSchedule[[#Headers],[الرصيد الأوليّ]])=1,مبلغ_القرض,INDEX(PaymentSchedule[الرصيد الختامي],ROW()-ROW(PaymentSchedule[[#Headers],[الرصيد الأوليّ]])-1)),"")</f>
        <v/>
      </c>
      <c r="E365" s="2" t="str">
        <f ca="1">IF(PaymentSchedule[[#This Row],[رقم الدفعة]]&lt;&gt;"",الدفعة_المجدولة,"")</f>
        <v/>
      </c>
      <c r="F365"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5"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5" s="2" t="str">
        <f ca="1">IF(PaymentSchedule[[#This Row],[رقم الدفعة]]&lt;&gt;"",PaymentSchedule[[#This Row],[إجمالي الدفعات]]-PaymentSchedule[[#This Row],[الفائدة]],"")</f>
        <v/>
      </c>
      <c r="I365" s="2" t="str">
        <f ca="1">IF(PaymentSchedule[[#This Row],[رقم الدفعة]]&lt;&gt;"",PaymentSchedule[[#This Row],[الرصيد الأوليّ]]*(InterestRate/PaymentsPerYear),"")</f>
        <v/>
      </c>
      <c r="J365"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5" s="2" t="str">
        <f ca="1">IF(PaymentSchedule[[#This Row],[رقم الدفعة]]&lt;&gt;"",SUM(INDEX(PaymentSchedule[الفائدة],1,1):PaymentSchedule[[#This Row],[الفائدة]]),"")</f>
        <v/>
      </c>
    </row>
    <row r="366" spans="1:11" x14ac:dyDescent="0.2">
      <c r="A366" s="13"/>
      <c r="B366" s="1" t="str">
        <f ca="1">IF(LoanIsGood,IF(ROW()-ROW(PaymentSchedule[[#Headers],[رقم الدفعة]])&gt;عدد_الدفعات_المجدولة,"",ROW()-ROW(PaymentSchedule[[#Headers],[رقم الدفعة]])),"")</f>
        <v/>
      </c>
      <c r="C366" s="4" t="str">
        <f ca="1">IF(PaymentSchedule[[#This Row],[رقم الدفعة]]&lt;&gt;"",EOMONTH(LoanStartDate,ROW(PaymentSchedule[[#This Row],[رقم الدفعة]])-ROW(PaymentSchedule[[#Headers],[رقم الدفعة]])-2)+DAY(LoanStartDate),"")</f>
        <v/>
      </c>
      <c r="D366" s="2" t="str">
        <f ca="1">IF(PaymentSchedule[[#This Row],[رقم الدفعة]]&lt;&gt;"",IF(ROW()-ROW(PaymentSchedule[[#Headers],[الرصيد الأوليّ]])=1,مبلغ_القرض,INDEX(PaymentSchedule[الرصيد الختامي],ROW()-ROW(PaymentSchedule[[#Headers],[الرصيد الأوليّ]])-1)),"")</f>
        <v/>
      </c>
      <c r="E366" s="2" t="str">
        <f ca="1">IF(PaymentSchedule[[#This Row],[رقم الدفعة]]&lt;&gt;"",الدفعة_المجدولة,"")</f>
        <v/>
      </c>
      <c r="F366"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6"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6" s="2" t="str">
        <f ca="1">IF(PaymentSchedule[[#This Row],[رقم الدفعة]]&lt;&gt;"",PaymentSchedule[[#This Row],[إجمالي الدفعات]]-PaymentSchedule[[#This Row],[الفائدة]],"")</f>
        <v/>
      </c>
      <c r="I366" s="2" t="str">
        <f ca="1">IF(PaymentSchedule[[#This Row],[رقم الدفعة]]&lt;&gt;"",PaymentSchedule[[#This Row],[الرصيد الأوليّ]]*(InterestRate/PaymentsPerYear),"")</f>
        <v/>
      </c>
      <c r="J366"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6" s="2" t="str">
        <f ca="1">IF(PaymentSchedule[[#This Row],[رقم الدفعة]]&lt;&gt;"",SUM(INDEX(PaymentSchedule[الفائدة],1,1):PaymentSchedule[[#This Row],[الفائدة]]),"")</f>
        <v/>
      </c>
    </row>
    <row r="367" spans="1:11" x14ac:dyDescent="0.2">
      <c r="A367" s="13"/>
      <c r="B367" s="1" t="str">
        <f ca="1">IF(LoanIsGood,IF(ROW()-ROW(PaymentSchedule[[#Headers],[رقم الدفعة]])&gt;عدد_الدفعات_المجدولة,"",ROW()-ROW(PaymentSchedule[[#Headers],[رقم الدفعة]])),"")</f>
        <v/>
      </c>
      <c r="C367" s="4" t="str">
        <f ca="1">IF(PaymentSchedule[[#This Row],[رقم الدفعة]]&lt;&gt;"",EOMONTH(LoanStartDate,ROW(PaymentSchedule[[#This Row],[رقم الدفعة]])-ROW(PaymentSchedule[[#Headers],[رقم الدفعة]])-2)+DAY(LoanStartDate),"")</f>
        <v/>
      </c>
      <c r="D367" s="2" t="str">
        <f ca="1">IF(PaymentSchedule[[#This Row],[رقم الدفعة]]&lt;&gt;"",IF(ROW()-ROW(PaymentSchedule[[#Headers],[الرصيد الأوليّ]])=1,مبلغ_القرض,INDEX(PaymentSchedule[الرصيد الختامي],ROW()-ROW(PaymentSchedule[[#Headers],[الرصيد الأوليّ]])-1)),"")</f>
        <v/>
      </c>
      <c r="E367" s="2" t="str">
        <f ca="1">IF(PaymentSchedule[[#This Row],[رقم الدفعة]]&lt;&gt;"",الدفعة_المجدولة,"")</f>
        <v/>
      </c>
      <c r="F367"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7"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7" s="2" t="str">
        <f ca="1">IF(PaymentSchedule[[#This Row],[رقم الدفعة]]&lt;&gt;"",PaymentSchedule[[#This Row],[إجمالي الدفعات]]-PaymentSchedule[[#This Row],[الفائدة]],"")</f>
        <v/>
      </c>
      <c r="I367" s="2" t="str">
        <f ca="1">IF(PaymentSchedule[[#This Row],[رقم الدفعة]]&lt;&gt;"",PaymentSchedule[[#This Row],[الرصيد الأوليّ]]*(InterestRate/PaymentsPerYear),"")</f>
        <v/>
      </c>
      <c r="J367"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7" s="2" t="str">
        <f ca="1">IF(PaymentSchedule[[#This Row],[رقم الدفعة]]&lt;&gt;"",SUM(INDEX(PaymentSchedule[الفائدة],1,1):PaymentSchedule[[#This Row],[الفائدة]]),"")</f>
        <v/>
      </c>
    </row>
    <row r="368" spans="1:11" x14ac:dyDescent="0.2">
      <c r="A368" s="13"/>
      <c r="B368" s="1" t="str">
        <f ca="1">IF(LoanIsGood,IF(ROW()-ROW(PaymentSchedule[[#Headers],[رقم الدفعة]])&gt;عدد_الدفعات_المجدولة,"",ROW()-ROW(PaymentSchedule[[#Headers],[رقم الدفعة]])),"")</f>
        <v/>
      </c>
      <c r="C368" s="4" t="str">
        <f ca="1">IF(PaymentSchedule[[#This Row],[رقم الدفعة]]&lt;&gt;"",EOMONTH(LoanStartDate,ROW(PaymentSchedule[[#This Row],[رقم الدفعة]])-ROW(PaymentSchedule[[#Headers],[رقم الدفعة]])-2)+DAY(LoanStartDate),"")</f>
        <v/>
      </c>
      <c r="D368" s="2" t="str">
        <f ca="1">IF(PaymentSchedule[[#This Row],[رقم الدفعة]]&lt;&gt;"",IF(ROW()-ROW(PaymentSchedule[[#Headers],[الرصيد الأوليّ]])=1,مبلغ_القرض,INDEX(PaymentSchedule[الرصيد الختامي],ROW()-ROW(PaymentSchedule[[#Headers],[الرصيد الأوليّ]])-1)),"")</f>
        <v/>
      </c>
      <c r="E368" s="2" t="str">
        <f ca="1">IF(PaymentSchedule[[#This Row],[رقم الدفعة]]&lt;&gt;"",الدفعة_المجدولة,"")</f>
        <v/>
      </c>
      <c r="F368"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8"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8" s="2" t="str">
        <f ca="1">IF(PaymentSchedule[[#This Row],[رقم الدفعة]]&lt;&gt;"",PaymentSchedule[[#This Row],[إجمالي الدفعات]]-PaymentSchedule[[#This Row],[الفائدة]],"")</f>
        <v/>
      </c>
      <c r="I368" s="2" t="str">
        <f ca="1">IF(PaymentSchedule[[#This Row],[رقم الدفعة]]&lt;&gt;"",PaymentSchedule[[#This Row],[الرصيد الأوليّ]]*(InterestRate/PaymentsPerYear),"")</f>
        <v/>
      </c>
      <c r="J368"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8" s="2" t="str">
        <f ca="1">IF(PaymentSchedule[[#This Row],[رقم الدفعة]]&lt;&gt;"",SUM(INDEX(PaymentSchedule[الفائدة],1,1):PaymentSchedule[[#This Row],[الفائدة]]),"")</f>
        <v/>
      </c>
    </row>
    <row r="369" spans="1:11" x14ac:dyDescent="0.2">
      <c r="A369" s="13"/>
      <c r="B369" s="1" t="str">
        <f ca="1">IF(LoanIsGood,IF(ROW()-ROW(PaymentSchedule[[#Headers],[رقم الدفعة]])&gt;عدد_الدفعات_المجدولة,"",ROW()-ROW(PaymentSchedule[[#Headers],[رقم الدفعة]])),"")</f>
        <v/>
      </c>
      <c r="C369" s="4" t="str">
        <f ca="1">IF(PaymentSchedule[[#This Row],[رقم الدفعة]]&lt;&gt;"",EOMONTH(LoanStartDate,ROW(PaymentSchedule[[#This Row],[رقم الدفعة]])-ROW(PaymentSchedule[[#Headers],[رقم الدفعة]])-2)+DAY(LoanStartDate),"")</f>
        <v/>
      </c>
      <c r="D369" s="2" t="str">
        <f ca="1">IF(PaymentSchedule[[#This Row],[رقم الدفعة]]&lt;&gt;"",IF(ROW()-ROW(PaymentSchedule[[#Headers],[الرصيد الأوليّ]])=1,مبلغ_القرض,INDEX(PaymentSchedule[الرصيد الختامي],ROW()-ROW(PaymentSchedule[[#Headers],[الرصيد الأوليّ]])-1)),"")</f>
        <v/>
      </c>
      <c r="E369" s="2" t="str">
        <f ca="1">IF(PaymentSchedule[[#This Row],[رقم الدفعة]]&lt;&gt;"",الدفعة_المجدولة,"")</f>
        <v/>
      </c>
      <c r="F369"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69"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69" s="2" t="str">
        <f ca="1">IF(PaymentSchedule[[#This Row],[رقم الدفعة]]&lt;&gt;"",PaymentSchedule[[#This Row],[إجمالي الدفعات]]-PaymentSchedule[[#This Row],[الفائدة]],"")</f>
        <v/>
      </c>
      <c r="I369" s="2" t="str">
        <f ca="1">IF(PaymentSchedule[[#This Row],[رقم الدفعة]]&lt;&gt;"",PaymentSchedule[[#This Row],[الرصيد الأوليّ]]*(InterestRate/PaymentsPerYear),"")</f>
        <v/>
      </c>
      <c r="J369"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69" s="2" t="str">
        <f ca="1">IF(PaymentSchedule[[#This Row],[رقم الدفعة]]&lt;&gt;"",SUM(INDEX(PaymentSchedule[الفائدة],1,1):PaymentSchedule[[#This Row],[الفائدة]]),"")</f>
        <v/>
      </c>
    </row>
    <row r="370" spans="1:11" x14ac:dyDescent="0.2">
      <c r="A370" s="13"/>
      <c r="B370" s="1" t="str">
        <f ca="1">IF(LoanIsGood,IF(ROW()-ROW(PaymentSchedule[[#Headers],[رقم الدفعة]])&gt;عدد_الدفعات_المجدولة,"",ROW()-ROW(PaymentSchedule[[#Headers],[رقم الدفعة]])),"")</f>
        <v/>
      </c>
      <c r="C370" s="4" t="str">
        <f ca="1">IF(PaymentSchedule[[#This Row],[رقم الدفعة]]&lt;&gt;"",EOMONTH(LoanStartDate,ROW(PaymentSchedule[[#This Row],[رقم الدفعة]])-ROW(PaymentSchedule[[#Headers],[رقم الدفعة]])-2)+DAY(LoanStartDate),"")</f>
        <v/>
      </c>
      <c r="D370" s="2" t="str">
        <f ca="1">IF(PaymentSchedule[[#This Row],[رقم الدفعة]]&lt;&gt;"",IF(ROW()-ROW(PaymentSchedule[[#Headers],[الرصيد الأوليّ]])=1,مبلغ_القرض,INDEX(PaymentSchedule[الرصيد الختامي],ROW()-ROW(PaymentSchedule[[#Headers],[الرصيد الأوليّ]])-1)),"")</f>
        <v/>
      </c>
      <c r="E370" s="2" t="str">
        <f ca="1">IF(PaymentSchedule[[#This Row],[رقم الدفعة]]&lt;&gt;"",الدفعة_المجدولة,"")</f>
        <v/>
      </c>
      <c r="F370"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70"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70" s="2" t="str">
        <f ca="1">IF(PaymentSchedule[[#This Row],[رقم الدفعة]]&lt;&gt;"",PaymentSchedule[[#This Row],[إجمالي الدفعات]]-PaymentSchedule[[#This Row],[الفائدة]],"")</f>
        <v/>
      </c>
      <c r="I370" s="2" t="str">
        <f ca="1">IF(PaymentSchedule[[#This Row],[رقم الدفعة]]&lt;&gt;"",PaymentSchedule[[#This Row],[الرصيد الأوليّ]]*(InterestRate/PaymentsPerYear),"")</f>
        <v/>
      </c>
      <c r="J370"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70" s="2" t="str">
        <f ca="1">IF(PaymentSchedule[[#This Row],[رقم الدفعة]]&lt;&gt;"",SUM(INDEX(PaymentSchedule[الفائدة],1,1):PaymentSchedule[[#This Row],[الفائدة]]),"")</f>
        <v/>
      </c>
    </row>
    <row r="371" spans="1:11" x14ac:dyDescent="0.2">
      <c r="A371" s="13"/>
      <c r="B371" s="1" t="str">
        <f ca="1">IF(LoanIsGood,IF(ROW()-ROW(PaymentSchedule[[#Headers],[رقم الدفعة]])&gt;عدد_الدفعات_المجدولة,"",ROW()-ROW(PaymentSchedule[[#Headers],[رقم الدفعة]])),"")</f>
        <v/>
      </c>
      <c r="C371" s="4" t="str">
        <f ca="1">IF(PaymentSchedule[[#This Row],[رقم الدفعة]]&lt;&gt;"",EOMONTH(LoanStartDate,ROW(PaymentSchedule[[#This Row],[رقم الدفعة]])-ROW(PaymentSchedule[[#Headers],[رقم الدفعة]])-2)+DAY(LoanStartDate),"")</f>
        <v/>
      </c>
      <c r="D371" s="2" t="str">
        <f ca="1">IF(PaymentSchedule[[#This Row],[رقم الدفعة]]&lt;&gt;"",IF(ROW()-ROW(PaymentSchedule[[#Headers],[الرصيد الأوليّ]])=1,مبلغ_القرض,INDEX(PaymentSchedule[الرصيد الختامي],ROW()-ROW(PaymentSchedule[[#Headers],[الرصيد الأوليّ]])-1)),"")</f>
        <v/>
      </c>
      <c r="E371" s="2" t="str">
        <f ca="1">IF(PaymentSchedule[[#This Row],[رقم الدفعة]]&lt;&gt;"",الدفعة_المجدولة,"")</f>
        <v/>
      </c>
      <c r="F371" s="2" t="str">
        <f ca="1">IF(PaymentSchedule[[#This Row],[رقم الدفعة]]&lt;&gt;"",IF(PaymentSchedule[[#This Row],[الدفعة المجدولة]]+ExtraPayments&lt;PaymentSchedule[[#This Row],[الرصيد الأوليّ]],ExtraPayments,IF(PaymentSchedule[[#This Row],[الرصيد الأوليّ]]-PaymentSchedule[[#This Row],[الدفعة المجدولة]]&gt;0,PaymentSchedule[[#This Row],[الرصيد الأوليّ]]-PaymentSchedule[[#This Row],[الدفعة المجدولة]],0)),"")</f>
        <v/>
      </c>
      <c r="G371" s="2" t="str">
        <f ca="1">IF(PaymentSchedule[[#This Row],[رقم الدفعة]]&lt;&gt;"",IF(PaymentSchedule[[#This Row],[الدفعة المجدولة]]+PaymentSchedule[[#This Row],[الدفعة الإضافية]]&lt;=PaymentSchedule[[#This Row],[الرصيد الأوليّ]],PaymentSchedule[[#This Row],[الدفعة المجدولة]]+PaymentSchedule[[#This Row],[الدفعة الإضافية]],PaymentSchedule[[#This Row],[الرصيد الأوليّ]]),"")</f>
        <v/>
      </c>
      <c r="H371" s="2" t="str">
        <f ca="1">IF(PaymentSchedule[[#This Row],[رقم الدفعة]]&lt;&gt;"",PaymentSchedule[[#This Row],[إجمالي الدفعات]]-PaymentSchedule[[#This Row],[الفائدة]],"")</f>
        <v/>
      </c>
      <c r="I371" s="2" t="str">
        <f ca="1">IF(PaymentSchedule[[#This Row],[رقم الدفعة]]&lt;&gt;"",PaymentSchedule[[#This Row],[الرصيد الأوليّ]]*(InterestRate/PaymentsPerYear),"")</f>
        <v/>
      </c>
      <c r="J371" s="2" t="str">
        <f ca="1">IF(PaymentSchedule[[#This Row],[رقم الدفعة]]&lt;&gt;"",IF(PaymentSchedule[[#This Row],[الدفعة المجدولة]]+PaymentSchedule[[#This Row],[الدفعة الإضافية]]&lt;=PaymentSchedule[[#This Row],[الرصيد الأوليّ]],PaymentSchedule[[#This Row],[الرصيد الأوليّ]]-PaymentSchedule[[#This Row],[مبلغ القرض الأساسي]],0),"")</f>
        <v/>
      </c>
      <c r="K371" s="2" t="str">
        <f ca="1">IF(PaymentSchedule[[#This Row],[رقم الدفعة]]&lt;&gt;"",SUM(INDEX(PaymentSchedule[الفائدة],1,1):PaymentSchedule[[#This Row],[الفائدة]]),"")</f>
        <v/>
      </c>
    </row>
    <row r="372" spans="1:11" x14ac:dyDescent="0.2">
      <c r="A372" s="15"/>
    </row>
  </sheetData>
  <mergeCells count="12">
    <mergeCell ref="C9:D9"/>
    <mergeCell ref="G3:H3"/>
    <mergeCell ref="G4:H4"/>
    <mergeCell ref="G5:H5"/>
    <mergeCell ref="G6:H6"/>
    <mergeCell ref="G7:H7"/>
    <mergeCell ref="H9:I9"/>
    <mergeCell ref="C3:D3"/>
    <mergeCell ref="C4:D4"/>
    <mergeCell ref="C5:D5"/>
    <mergeCell ref="C6:D6"/>
    <mergeCell ref="C7:D7"/>
  </mergeCells>
  <conditionalFormatting sqref="B12:K371">
    <cfRule type="expression" dxfId="3" priority="1">
      <formula>($B12="")+(($D12=0)*($F12=0))</formula>
    </cfRule>
  </conditionalFormatting>
  <dataValidations count="26">
    <dataValidation allowBlank="1" showInputMessage="1" showErrorMessage="1" prompt="أدخل &quot;مبلغ القرض&quot; في هذه الخلية" sqref="E3" xr:uid="{00000000-0002-0000-0000-000000000000}"/>
    <dataValidation allowBlank="1" showInputMessage="1" showErrorMessage="1" prompt="أدخل معدل الفائدة المطلوب دفعه سنوياً في هذه الخلية" sqref="E4" xr:uid="{00000000-0002-0000-0000-000001000000}"/>
    <dataValidation allowBlank="1" showInputMessage="1" showErrorMessage="1" prompt="أدخل مدة القرض بالسنوات في هذه الخلية" sqref="E5" xr:uid="{00000000-0002-0000-0000-000002000000}"/>
    <dataValidation allowBlank="1" showInputMessage="1" showErrorMessage="1" prompt="أدخل عدد الدفعات التي يتم سدادها في سنة في هذه الخلية" sqref="E6" xr:uid="{00000000-0002-0000-0000-000003000000}"/>
    <dataValidation allowBlank="1" showInputMessage="1" showErrorMessage="1" prompt="أدخل تاريخ بدء القرض في هذه الخلية" sqref="E7" xr:uid="{00000000-0002-0000-0000-000004000000}"/>
    <dataValidation allowBlank="1" showInputMessage="1" showErrorMessage="1" prompt="أدخل مبلغ الدفعة الإضافية في هذه الخلية" sqref="E9" xr:uid="{00000000-0002-0000-0000-000005000000}"/>
    <dataValidation allowBlank="1" showInputMessage="1" showErrorMessage="1" prompt="إجمالي الفائدة المحسوب تلقائياً" sqref="I7" xr:uid="{00000000-0002-0000-0000-000006000000}"/>
    <dataValidation allowBlank="1" showInputMessage="1" showErrorMessage="1" prompt="مبلغ الدفعة المجدولة المحدّث تلقائياً" sqref="I3" xr:uid="{00000000-0002-0000-0000-000007000000}"/>
    <dataValidation allowBlank="1" showInputMessage="1" showErrorMessage="1" prompt="عدد الدفعات المجدولة المحدّث تلقائياً" sqref="I4" xr:uid="{00000000-0002-0000-0000-000008000000}"/>
    <dataValidation allowBlank="1" showInputMessage="1" showErrorMessage="1" prompt="عدد الدفعات الفعلية المحدّث تلقائياً" sqref="I5" xr:uid="{00000000-0002-0000-0000-000009000000}"/>
    <dataValidation allowBlank="1" showInputMessage="1" showErrorMessage="1" prompt="يُنشئ هذا المصنف جدولاً زمنياً لتسديد القروض يقوم بحساب إجمالي الفائدة وإجمالي الدفعات ويشمل خيارات لدفعات إضافية" sqref="A1" xr:uid="{00000000-0002-0000-0000-00000A000000}"/>
    <dataValidation allowBlank="1" showInputMessage="1" showErrorMessage="1" prompt="أدخل قيم القرض في الخلايا E3 إلى E7 وE9. يوجد وصف لكل قيمة للقرض في العمود C. سيتم تحديث جدول الدفعات الذي يبدأ في الخلية B11 تلقائياً" sqref="C2" xr:uid="{00000000-0002-0000-0000-00000B000000}"/>
    <dataValidation allowBlank="1" showInputMessage="1" showErrorMessage="1" prompt="يتم ضبط الحقول &quot;ملخص القرض&quot; من الخلايا I3 إلى I7 تلقائياً استناداً إلى القيم التي تم إدخالها.أدخل اسم المقرض في الخلية I9" sqref="G2" xr:uid="{00000000-0002-0000-0000-00000C000000}"/>
    <dataValidation allowBlank="1" showInputMessage="1" showErrorMessage="1" prompt="عنوان ورقة العمل موجود في هذه الخلية. أدخل قيم القرض في الخلايا من E3 إلى E7 والدفعات الإضافية في الخلية E9 وملخص القرض في العمود I، وسيتم تحديث جدول الدفعات تلقائياً" sqref="B1" xr:uid="{00000000-0002-0000-0000-00000D000000}"/>
    <dataValidation allowBlank="1" showInputMessage="1" showErrorMessage="1" prompt="تحديث إجمالي الدفعات المبكرة تلقائياً" sqref="I6" xr:uid="{00000000-0002-0000-0000-00000E000000}"/>
    <dataValidation allowBlank="1" showInputMessage="1" showErrorMessage="1" prompt="يتم تلقائياً تحديث رقم الدفعة في هذا العمود" sqref="B11" xr:uid="{00000000-0002-0000-0000-00000F000000}"/>
    <dataValidation allowBlank="1" showInputMessage="1" showErrorMessage="1" prompt="يتم تحديث تاريخ الدفعة في هذا العمود تلقائياً" sqref="C11" xr:uid="{00000000-0002-0000-0000-000010000000}"/>
    <dataValidation allowBlank="1" showInputMessage="1" showErrorMessage="1" prompt="يتم تحديث الرصيد الأوليّ في هذا العمود تلقائياً" sqref="D11" xr:uid="{00000000-0002-0000-0000-000011000000}"/>
    <dataValidation allowBlank="1" showInputMessage="1" showErrorMessage="1" prompt="يتم تحديث الدفعة المجدولة في هذا العمود تلقائياً" sqref="E11" xr:uid="{00000000-0002-0000-0000-000012000000}"/>
    <dataValidation allowBlank="1" showInputMessage="1" showErrorMessage="1" prompt="يتم تحديث الدفعة الإضافية في هذا العمود تلقائياً" sqref="F11" xr:uid="{00000000-0002-0000-0000-000013000000}"/>
    <dataValidation allowBlank="1" showInputMessage="1" showErrorMessage="1" prompt="يتم تحديث إجمالي الدفعة في هذا العمود تلقائياً" sqref="G11" xr:uid="{00000000-0002-0000-0000-000014000000}"/>
    <dataValidation allowBlank="1" showInputMessage="1" showErrorMessage="1" prompt="يتم تلقائياً تحديث مبلغ القرض الأساسي في هذا العمود" sqref="H11" xr:uid="{00000000-0002-0000-0000-000015000000}"/>
    <dataValidation allowBlank="1" showInputMessage="1" showErrorMessage="1" prompt="يتم تلقائياً تحديث الفائدة في هذا العمود" sqref="I11" xr:uid="{00000000-0002-0000-0000-000016000000}"/>
    <dataValidation allowBlank="1" showInputMessage="1" showErrorMessage="1" prompt="يتم تحديث الرصيد الختامي في هذا العمود تلقائياً" sqref="J11" xr:uid="{00000000-0002-0000-0000-000017000000}"/>
    <dataValidation allowBlank="1" showInputMessage="1" showErrorMessage="1" prompt="يتم تلقائياً تحديث الفائدة التراكمية في هذا العمود" sqref="K11" xr:uid="{00000000-0002-0000-0000-000018000000}"/>
    <dataValidation allowBlank="1" showInputMessage="1" showErrorMessage="1" prompt="أدخل اسم المقرض في هذه الخلية" sqref="H9:I9" xr:uid="{00000000-0002-0000-0000-000019000000}"/>
  </dataValidations>
  <printOptions horizontalCentered="1"/>
  <pageMargins left="0.4" right="0.4" top="0.4" bottom="0.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1</vt:i4>
      </vt:variant>
      <vt:variant>
        <vt:lpstr>النطاقات المسماة</vt:lpstr>
      </vt:variant>
      <vt:variant>
        <vt:i4>16</vt:i4>
      </vt:variant>
    </vt:vector>
  </HeadingPairs>
  <TitlesOfParts>
    <vt:vector size="17" baseType="lpstr">
      <vt:lpstr>جدول القرض</vt:lpstr>
      <vt:lpstr>ColumnTitle1</vt:lpstr>
      <vt:lpstr>End_Bal</vt:lpstr>
      <vt:lpstr>ExtraPayments</vt:lpstr>
      <vt:lpstr>InterestRate</vt:lpstr>
      <vt:lpstr>LoanPeriod</vt:lpstr>
      <vt:lpstr>LoanStartDate</vt:lpstr>
      <vt:lpstr>PaymentsPerYear</vt:lpstr>
      <vt:lpstr>'جدول القرض'!Print_Titles</vt:lpstr>
      <vt:lpstr>RowTitleRegion1..E9</vt:lpstr>
      <vt:lpstr>RowTitleRegion2..I7</vt:lpstr>
      <vt:lpstr>RowTitleRegion3..E9</vt:lpstr>
      <vt:lpstr>RowTitleRegion4..H9</vt:lpstr>
      <vt:lpstr>اسم_المقرض</vt:lpstr>
      <vt:lpstr>الدفعة_المجدولة</vt:lpstr>
      <vt:lpstr>عدد_الدفعات_المجدولة</vt:lpstr>
      <vt:lpstr>مبلغ_القرض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2016-12-02T10:43:28Z</dcterms:created>
  <dcterms:modified xsi:type="dcterms:W3CDTF">2020-04-16T05:16:51Z</dcterms:modified>
  <cp:version/>
</cp:coreProperties>
</file>