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ar-SA\"/>
    </mc:Choice>
  </mc:AlternateContent>
  <xr:revisionPtr revIDLastSave="0" documentId="13_ncr:1_{E7228F10-8478-4B40-9E5A-2CEDF97A6AA2}" xr6:coauthVersionLast="43" xr6:coauthVersionMax="43" xr10:uidLastSave="{00000000-0000-0000-0000-000000000000}"/>
  <bookViews>
    <workbookView xWindow="-120" yWindow="-120" windowWidth="28860" windowHeight="16110" tabRatio="783" xr2:uid="{00000000-000D-0000-FFFF-FFFF00000000}"/>
  </bookViews>
  <sheets>
    <sheet name="قائمة الصفوف" sheetId="1" r:id="rId1"/>
    <sheet name="المواعيد النهائية" sheetId="2" r:id="rId2"/>
    <sheet name="الجدول الأسبوعي" sheetId="7" r:id="rId3"/>
    <sheet name="تقويم الفصل الدراسي" sheetId="3" r:id="rId4"/>
  </sheets>
  <definedNames>
    <definedName name="_xlnm.Print_Area" localSheetId="2">'الجدول الأسبوعي'!$A$1:$E$9</definedName>
    <definedName name="_xlnm.Print_Area" localSheetId="1">'المواعيد النهائية'!$A$1:$H$9</definedName>
    <definedName name="_xlnm.Print_Area" localSheetId="3">'تقويم الفصل الدراسي'!$A$1:$R$17</definedName>
    <definedName name="_xlnm.Print_Area" localSheetId="0">'قائمة الصفوف'!$A$1:$K$9</definedName>
    <definedName name="_xlnm.Print_Titles" localSheetId="2">'الجدول الأسبوعي'!$2:$2</definedName>
    <definedName name="_xlnm.Print_Titles" localSheetId="1">'المواعيد النهائية'!$2:$2</definedName>
    <definedName name="_xlnm.Print_Titles" localSheetId="0">'قائمة الصفوف'!$2:$2</definedName>
    <definedName name="Schedule_Print_Area">OFFSET('الجدول الأسبوعي'!$B$2:$D487,,,COUNTA('الجدول الأسبوعي'!$D:$D))</definedName>
    <definedName name="الجدول_الزمني_للفصل_الدراسي">'تقويم الفصل الدراسي'!$R$2</definedName>
    <definedName name="أيام_الأسبوع">ClassListTable[اليوم]</definedName>
    <definedName name="بداية_الجدول_الزمني">'تقويم الفصل الدراسي'!$R$6</definedName>
    <definedName name="سنة_الجدول_الزمني">'تقويم الفصل الدراسي'!$R$4</definedName>
    <definedName name="قائمة_الصفوف">ClassListTable[معرّف المادة الدراسية]</definedName>
    <definedName name="نهاية_الجدول_الزمني">'تقويم الفصل الدراسي'!$R$8</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M10" i="3" l="1"/>
  <c r="E10" i="3"/>
  <c r="M2" i="3"/>
  <c r="E2" i="3"/>
  <c r="L10" i="3"/>
  <c r="D10" i="3"/>
  <c r="L2" i="3"/>
  <c r="D2" i="3"/>
  <c r="B2" i="3"/>
  <c r="R8" i="3"/>
  <c r="G6" i="2"/>
  <c r="G5" i="2"/>
  <c r="R4" i="3"/>
  <c r="J10" i="3" s="1"/>
  <c r="G8" i="2"/>
  <c r="G7" i="2"/>
  <c r="J2" i="3" l="1"/>
  <c r="B10" i="3"/>
  <c r="J12" i="3"/>
  <c r="K12" i="3" s="1"/>
  <c r="L12" i="3" s="1"/>
  <c r="M12" i="3" s="1"/>
  <c r="N12" i="3" s="1"/>
  <c r="O12" i="3" s="1"/>
  <c r="P12" i="3" s="1"/>
  <c r="B12" i="3"/>
  <c r="J4" i="3"/>
  <c r="B4" i="3"/>
  <c r="G9" i="2"/>
  <c r="G4" i="2"/>
  <c r="K4" i="3" l="1"/>
  <c r="L4" i="3" s="1"/>
  <c r="M4" i="3" s="1"/>
  <c r="N4" i="3" s="1"/>
  <c r="O4" i="3" s="1"/>
  <c r="P4" i="3" s="1"/>
  <c r="C4" i="3"/>
  <c r="D4" i="3" s="1"/>
  <c r="E4" i="3" s="1"/>
  <c r="F4" i="3" s="1"/>
  <c r="G4" i="3" s="1"/>
  <c r="H4" i="3" s="1"/>
  <c r="C12" i="3"/>
  <c r="D12" i="3" s="1"/>
  <c r="E12" i="3" s="1"/>
  <c r="F12" i="3" s="1"/>
  <c r="G12" i="3" s="1"/>
  <c r="H12" i="3" s="1"/>
  <c r="G3" i="2"/>
  <c r="D4" i="2"/>
  <c r="D5" i="2"/>
  <c r="D6" i="2"/>
  <c r="D7" i="2"/>
  <c r="D8" i="2"/>
  <c r="D9" i="2"/>
  <c r="D3" i="2"/>
  <c r="F4" i="1"/>
  <c r="F5" i="1"/>
  <c r="F6" i="1"/>
  <c r="F7" i="1"/>
  <c r="F8" i="1"/>
  <c r="F9" i="1"/>
  <c r="F3" i="1"/>
  <c r="C4" i="2" l="1"/>
  <c r="C6" i="2"/>
  <c r="C7" i="2"/>
  <c r="C9" i="2"/>
  <c r="C3" i="2"/>
  <c r="C8" i="2"/>
  <c r="C5" i="2"/>
  <c r="J9" i="1" l="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<sst xmlns="http://schemas.openxmlformats.org/spreadsheetml/2006/main" count="121" uniqueCount="42">
  <si>
    <t>قائمة الصفوف</t>
  </si>
  <si>
    <t>معرّف المادة الدراسية</t>
  </si>
  <si>
    <t>CS 120</t>
  </si>
  <si>
    <t>WR 121</t>
  </si>
  <si>
    <t>SP 111</t>
  </si>
  <si>
    <t>PSY 101</t>
  </si>
  <si>
    <t>الاسم</t>
  </si>
  <si>
    <t>مقدمة حول تطبيقات الكمبيوتر</t>
  </si>
  <si>
    <t>كتابة التركيب</t>
  </si>
  <si>
    <t>الخطابة العامة</t>
  </si>
  <si>
    <t>علم النفس الأساسي</t>
  </si>
  <si>
    <t>المعلم</t>
  </si>
  <si>
    <t>المعلم 1</t>
  </si>
  <si>
    <t>المعلم 2</t>
  </si>
  <si>
    <t>المعلم 3</t>
  </si>
  <si>
    <t>المعلم 4</t>
  </si>
  <si>
    <t>اليوم</t>
  </si>
  <si>
    <t>الاثنين</t>
  </si>
  <si>
    <t>الأربعاء</t>
  </si>
  <si>
    <t>الثلاثاء</t>
  </si>
  <si>
    <t>الخميس</t>
  </si>
  <si>
    <t>الجمعة</t>
  </si>
  <si>
    <t>السنة</t>
  </si>
  <si>
    <t>الفصل الدراسي</t>
  </si>
  <si>
    <t>وقت البدء</t>
  </si>
  <si>
    <t>وقت الانتهاء</t>
  </si>
  <si>
    <t>المدة</t>
  </si>
  <si>
    <t>المواعيد النهائية</t>
  </si>
  <si>
    <t>وصف العنصر</t>
  </si>
  <si>
    <t>اختبار رقم 1</t>
  </si>
  <si>
    <t>الواجب رقم 2</t>
  </si>
  <si>
    <t>الواجب رقم 3</t>
  </si>
  <si>
    <t>عرض تقديمي رقم 1</t>
  </si>
  <si>
    <t>الورقة</t>
  </si>
  <si>
    <t>تاريخ الاستحقاق</t>
  </si>
  <si>
    <t>الجدول الأسبوعي</t>
  </si>
  <si>
    <t>تقويم الفصل الدراسي</t>
  </si>
  <si>
    <t>الأحد</t>
  </si>
  <si>
    <t>السبت</t>
  </si>
  <si>
    <t>تاريخ البدء</t>
  </si>
  <si>
    <t>تاريخ الانتهاء</t>
  </si>
  <si>
    <t>الربيع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</si>
</sst>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 numFmtId="170" formatCode="[$-1000000]h:mm:ss;@"/>
  </numFmts>
  <fonts count="18"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2"/>
      <color theme="3"/>
      <name val="Tahoma"/>
      <family val="2"/>
    </font>
    <font>
      <b/>
      <sz val="11"/>
      <color theme="4"/>
      <name val="Tahoma"/>
      <family val="2"/>
    </font>
    <font>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28"/>
      <color theme="4"/>
      <name val="Tahoma"/>
      <family val="2"/>
    </font>
    <font>
      <b/>
      <sz val="11"/>
      <color theme="1"/>
      <name val="Tahoma"/>
      <family val="2"/>
    </font>
    <font>
      <sz val="11"/>
      <color rgb="FFFF0000"/>
      <name val="Tahoma"/>
      <family val="2"/>
    </font>
  </fonts>
  <fills count="3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pplyBorder="0">
      <alignment vertical="center" wrapText="1" readingOrder="2"/>
    </xf>
    <xf numFmtId="0" fontId="15" fillId="0" borderId="0" applyNumberFormat="0" applyFill="0" applyBorder="0" applyProtection="0">
      <alignment readingOrder="2"/>
    </xf>
    <xf numFmtId="0" fontId="5" fillId="2" borderId="0" applyNumberFormat="0" applyBorder="0" applyAlignment="0" applyProtection="0"/>
    <xf numFmtId="0" fontId="8" fillId="0" borderId="0" applyNumberFormat="0" applyFill="0" applyBorder="0" applyAlignment="0" applyProtection="0">
      <alignment readingOrder="2"/>
    </xf>
    <xf numFmtId="0" fontId="9" fillId="0" borderId="14" applyNumberFormat="0" applyFill="0" applyAlignment="0" applyProtection="0"/>
    <xf numFmtId="0" fontId="10" fillId="0" borderId="0" applyNumberFormat="0" applyFill="0" applyBorder="0" applyAlignment="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1" fillId="4" borderId="13" applyNumberFormat="0" applyAlignment="0" applyProtection="0"/>
    <xf numFmtId="14" fontId="1" fillId="0" borderId="0" applyFill="0" applyBorder="0">
      <alignment horizontal="left" vertical="center"/>
    </xf>
    <xf numFmtId="169" fontId="1" fillId="0" borderId="0" applyFont="0" applyFill="0" applyBorder="0">
      <alignment horizontal="right" vertical="center" wrapText="1" indent="1"/>
    </xf>
    <xf numFmtId="0" fontId="7"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1" fillId="8" borderId="19" applyNumberFormat="0" applyAlignment="0" applyProtection="0"/>
    <xf numFmtId="0" fontId="14" fillId="9" borderId="20" applyNumberFormat="0" applyAlignment="0" applyProtection="0"/>
    <xf numFmtId="0" fontId="4" fillId="9" borderId="19" applyNumberFormat="0" applyAlignment="0" applyProtection="0"/>
    <xf numFmtId="0" fontId="12" fillId="0" borderId="21" applyNumberFormat="0" applyFill="0" applyAlignment="0" applyProtection="0"/>
    <xf numFmtId="0" fontId="5" fillId="10" borderId="22"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6" fillId="0" borderId="23"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1">
    <xf numFmtId="0" fontId="0" fillId="0" borderId="0" xfId="0">
      <alignment vertical="center" wrapText="1" readingOrder="2"/>
    </xf>
    <xf numFmtId="0" fontId="0" fillId="0" borderId="0" xfId="0" applyFont="1">
      <alignment vertical="center" wrapText="1" readingOrder="2"/>
    </xf>
    <xf numFmtId="0" fontId="2" fillId="0" borderId="0" xfId="0" applyFont="1" applyAlignment="1">
      <alignment horizontal="right" vertical="center" wrapText="1" readingOrder="2"/>
    </xf>
    <xf numFmtId="1" fontId="10" fillId="3" borderId="5" xfId="0" applyNumberFormat="1" applyFont="1" applyFill="1" applyBorder="1" applyAlignment="1">
      <alignment horizontal="center" vertical="center" readingOrder="2"/>
    </xf>
    <xf numFmtId="1" fontId="10" fillId="3" borderId="6" xfId="0" applyNumberFormat="1" applyFont="1" applyFill="1" applyBorder="1" applyAlignment="1">
      <alignment horizontal="center" vertical="center" readingOrder="2"/>
    </xf>
    <xf numFmtId="1" fontId="10" fillId="3" borderId="7" xfId="0" applyNumberFormat="1" applyFont="1" applyFill="1" applyBorder="1" applyAlignment="1">
      <alignment horizontal="center" vertical="center" readingOrder="2"/>
    </xf>
    <xf numFmtId="1" fontId="10" fillId="3" borderId="8" xfId="0" applyNumberFormat="1" applyFont="1" applyFill="1" applyBorder="1" applyAlignment="1">
      <alignment horizontal="center" vertical="center" readingOrder="2"/>
    </xf>
    <xf numFmtId="1" fontId="10" fillId="3" borderId="4" xfId="0" applyNumberFormat="1" applyFont="1" applyFill="1" applyBorder="1" applyAlignment="1">
      <alignment horizontal="center" vertical="center" readingOrder="2"/>
    </xf>
    <xf numFmtId="1" fontId="10" fillId="3" borderId="9" xfId="0" applyNumberFormat="1" applyFont="1" applyFill="1" applyBorder="1" applyAlignment="1">
      <alignment horizontal="center" vertical="center" readingOrder="2"/>
    </xf>
    <xf numFmtId="1" fontId="10" fillId="3" borderId="10" xfId="0" applyNumberFormat="1" applyFont="1" applyFill="1" applyBorder="1" applyAlignment="1">
      <alignment horizontal="center" vertical="center" readingOrder="2"/>
    </xf>
    <xf numFmtId="1" fontId="10" fillId="3" borderId="11" xfId="0" applyNumberFormat="1" applyFont="1" applyFill="1" applyBorder="1" applyAlignment="1">
      <alignment horizontal="center" vertical="center" readingOrder="2"/>
    </xf>
    <xf numFmtId="1" fontId="10" fillId="3" borderId="12" xfId="0" applyNumberFormat="1" applyFont="1" applyFill="1" applyBorder="1" applyAlignment="1">
      <alignment horizontal="center" vertical="center" readingOrder="2"/>
    </xf>
    <xf numFmtId="0" fontId="2" fillId="0" borderId="0" xfId="0" applyFont="1" applyBorder="1" applyAlignment="1">
      <alignment horizontal="right" vertical="center" wrapText="1" readingOrder="2"/>
    </xf>
    <xf numFmtId="1" fontId="10" fillId="3" borderId="18" xfId="0" applyNumberFormat="1" applyFont="1" applyFill="1" applyBorder="1" applyAlignment="1">
      <alignment horizontal="center" vertical="center" readingOrder="2"/>
    </xf>
    <xf numFmtId="0" fontId="0" fillId="0" borderId="0" xfId="0" applyFont="1" applyAlignment="1">
      <alignment vertical="center" wrapText="1" readingOrder="2"/>
    </xf>
    <xf numFmtId="0" fontId="0" fillId="0" borderId="0" xfId="0" applyFont="1" applyAlignment="1">
      <alignment horizontal="right" vertical="center" wrapText="1" readingOrder="2"/>
    </xf>
    <xf numFmtId="0" fontId="5" fillId="2" borderId="0" xfId="2" applyFont="1" applyBorder="1" applyAlignment="1">
      <alignment horizontal="right" vertical="center" readingOrder="2"/>
    </xf>
    <xf numFmtId="0" fontId="5" fillId="2" borderId="0" xfId="2" applyNumberFormat="1" applyFont="1" applyBorder="1" applyAlignment="1">
      <alignment horizontal="right" vertical="center" readingOrder="2"/>
    </xf>
    <xf numFmtId="0" fontId="0" fillId="0" borderId="0" xfId="0" applyFont="1" applyBorder="1" applyAlignment="1">
      <alignment horizontal="right" vertical="center" readingOrder="2"/>
    </xf>
    <xf numFmtId="0" fontId="0" fillId="0" borderId="0" xfId="0" applyNumberFormat="1" applyFont="1">
      <alignment vertical="center" wrapText="1" readingOrder="2"/>
    </xf>
    <xf numFmtId="0" fontId="0" fillId="0" borderId="0" xfId="0" applyFont="1" applyBorder="1" applyAlignment="1">
      <alignment horizontal="right" vertical="center" wrapText="1" readingOrder="2"/>
    </xf>
    <xf numFmtId="0" fontId="5" fillId="2" borderId="1" xfId="2" applyFont="1" applyBorder="1" applyAlignment="1">
      <alignment horizontal="center" vertical="center" readingOrder="2"/>
    </xf>
    <xf numFmtId="0" fontId="5" fillId="2" borderId="2" xfId="2" applyFont="1" applyBorder="1" applyAlignment="1">
      <alignment horizontal="center" vertical="center" readingOrder="2"/>
    </xf>
    <xf numFmtId="0" fontId="5" fillId="2" borderId="3" xfId="2" applyFont="1" applyBorder="1" applyAlignment="1">
      <alignment horizontal="center" vertical="center" readingOrder="2"/>
    </xf>
    <xf numFmtId="0" fontId="9" fillId="0" borderId="14" xfId="4" applyFont="1" applyAlignment="1">
      <alignment horizontal="right" vertical="center" readingOrder="2"/>
    </xf>
    <xf numFmtId="0" fontId="10" fillId="0" borderId="0" xfId="5" applyFont="1" applyBorder="1" applyAlignment="1">
      <alignment horizontal="right" vertical="center" readingOrder="2"/>
    </xf>
    <xf numFmtId="0" fontId="0" fillId="0" borderId="0" xfId="0" applyFont="1" applyAlignment="1">
      <alignment horizontal="right" vertical="center" readingOrder="2"/>
    </xf>
    <xf numFmtId="0" fontId="0" fillId="0" borderId="17" xfId="0" applyFont="1" applyBorder="1" applyAlignment="1">
      <alignment horizontal="right" vertical="center" wrapText="1" readingOrder="2"/>
    </xf>
    <xf numFmtId="0" fontId="0" fillId="0" borderId="0" xfId="0" applyFont="1" applyAlignment="1">
      <alignment vertical="center" wrapText="1" readingOrder="2"/>
    </xf>
    <xf numFmtId="14" fontId="0" fillId="0" borderId="0" xfId="12" applyNumberFormat="1" applyFont="1" applyBorder="1" applyAlignment="1">
      <alignment horizontal="right" vertical="center" readingOrder="2"/>
    </xf>
    <xf numFmtId="14" fontId="10" fillId="0" borderId="0" xfId="5" applyNumberFormat="1" applyFont="1" applyBorder="1" applyAlignment="1">
      <alignment horizontal="right" vertical="center" readingOrder="2"/>
    </xf>
    <xf numFmtId="170" fontId="0" fillId="0" borderId="0" xfId="0" applyNumberFormat="1" applyFont="1" applyAlignment="1">
      <alignment horizontal="right" vertical="center" readingOrder="2"/>
    </xf>
    <xf numFmtId="170" fontId="0" fillId="0" borderId="0" xfId="0" applyNumberFormat="1" applyFont="1" applyBorder="1" applyAlignment="1">
      <alignment horizontal="right" vertical="center" readingOrder="2"/>
    </xf>
    <xf numFmtId="0" fontId="0" fillId="0" borderId="0" xfId="0" pivotButton="1" applyAlignment="1">
      <alignment horizontal="right" vertical="center" wrapText="1" readingOrder="2"/>
    </xf>
    <xf numFmtId="0" fontId="0" fillId="0" borderId="0" xfId="0" applyAlignment="1">
      <alignment horizontal="right" vertical="center" wrapText="1" readingOrder="2"/>
    </xf>
    <xf numFmtId="170" fontId="0" fillId="0" borderId="0" xfId="0" applyNumberFormat="1" applyAlignment="1">
      <alignment horizontal="left" vertical="center" readingOrder="2"/>
    </xf>
    <xf numFmtId="0" fontId="0" fillId="0" borderId="0" xfId="0" applyFont="1" applyAlignment="1">
      <alignment vertical="center" wrapText="1" readingOrder="2"/>
    </xf>
    <xf numFmtId="0" fontId="0" fillId="0" borderId="0" xfId="0" applyFont="1" applyAlignment="1">
      <alignment vertical="center" wrapText="1" readingOrder="2"/>
    </xf>
    <xf numFmtId="0" fontId="8" fillId="0" borderId="16" xfId="3" applyFont="1" applyBorder="1" applyAlignment="1">
      <alignment horizontal="right" vertical="center" readingOrder="2"/>
    </xf>
    <xf numFmtId="0" fontId="8" fillId="0" borderId="15" xfId="3" applyFont="1" applyBorder="1" applyAlignment="1">
      <alignment horizontal="right" vertical="center" readingOrder="2"/>
    </xf>
    <xf numFmtId="0" fontId="15" fillId="0" borderId="0" xfId="1" applyFont="1" applyAlignment="1">
      <alignment horizontal="right" vertical="center" readingOrder="2"/>
    </xf>
  </cellXfs>
  <cellStyles count="49">
    <cellStyle name="20% - تمييز1" xfId="26" builtinId="30" customBuiltin="1"/>
    <cellStyle name="20% - تمييز2" xfId="30" builtinId="34" customBuiltin="1"/>
    <cellStyle name="20% - تمييز3" xfId="34" builtinId="38" customBuiltin="1"/>
    <cellStyle name="20% - تمييز4" xfId="38" builtinId="42" customBuiltin="1"/>
    <cellStyle name="20% - تمييز5" xfId="42" builtinId="46" customBuiltin="1"/>
    <cellStyle name="20% - تمييز6" xfId="46" builtinId="50" customBuiltin="1"/>
    <cellStyle name="40% - تمييز1" xfId="27" builtinId="31" customBuiltin="1"/>
    <cellStyle name="40% - تمييز2" xfId="31" builtinId="35" customBuiltin="1"/>
    <cellStyle name="40% - تمييز3" xfId="35" builtinId="39" customBuiltin="1"/>
    <cellStyle name="40% - تمييز4" xfId="39" builtinId="43" customBuiltin="1"/>
    <cellStyle name="40% - تمييز5" xfId="43" builtinId="47" customBuiltin="1"/>
    <cellStyle name="40% - تمييز6" xfId="47" builtinId="51" customBuiltin="1"/>
    <cellStyle name="60% - تمييز1" xfId="28" builtinId="32" customBuiltin="1"/>
    <cellStyle name="60% - تمييز2" xfId="32" builtinId="36" customBuiltin="1"/>
    <cellStyle name="60% - تمييز3" xfId="36" builtinId="40" customBuiltin="1"/>
    <cellStyle name="60% - تمييز4" xfId="40" builtinId="44" customBuiltin="1"/>
    <cellStyle name="60% - تمييز5" xfId="44" builtinId="48" customBuiltin="1"/>
    <cellStyle name="60% - تمييز6" xfId="48" builtinId="52" customBuiltin="1"/>
    <cellStyle name="Comma" xfId="6" builtinId="3" customBuiltin="1"/>
    <cellStyle name="Comma [0]" xfId="7" builtinId="6" customBuiltin="1"/>
    <cellStyle name="Currency" xfId="8" builtinId="4" customBuiltin="1"/>
    <cellStyle name="Currency [0]" xfId="9" builtinId="7" customBuiltin="1"/>
    <cellStyle name="Percent" xfId="10" builtinId="5" customBuiltin="1"/>
    <cellStyle name="إخراج" xfId="18" builtinId="21" customBuiltin="1"/>
    <cellStyle name="إدخال" xfId="17" builtinId="20" customBuiltin="1"/>
    <cellStyle name="الإجمالي" xfId="24" builtinId="25" customBuiltin="1"/>
    <cellStyle name="التاريخ" xfId="12" xr:uid="{00000000-0005-0000-0000-000004000000}"/>
    <cellStyle name="الوقت" xfId="13" xr:uid="{00000000-0005-0000-0000-00000C000000}"/>
    <cellStyle name="تمييز1" xfId="25" builtinId="29" customBuiltin="1"/>
    <cellStyle name="تمييز2" xfId="29" builtinId="33" customBuiltin="1"/>
    <cellStyle name="تمييز3" xfId="33" builtinId="37" customBuiltin="1"/>
    <cellStyle name="تمييز4" xfId="37" builtinId="41" customBuiltin="1"/>
    <cellStyle name="تمييز5" xfId="41" builtinId="45" customBuiltin="1"/>
    <cellStyle name="تمييز6" xfId="45" builtinId="49" customBuiltin="1"/>
    <cellStyle name="جيد" xfId="14" builtinId="26" customBuiltin="1"/>
    <cellStyle name="حساب" xfId="19" builtinId="22" customBuiltin="1"/>
    <cellStyle name="خلية تدقيق" xfId="21" builtinId="23" customBuiltin="1"/>
    <cellStyle name="خلية مرتبطة" xfId="20" builtinId="24" customBuiltin="1"/>
    <cellStyle name="سيئ" xfId="15" builtinId="27" customBuiltin="1"/>
    <cellStyle name="عادي" xfId="0" builtinId="0" customBuiltin="1"/>
    <cellStyle name="عنوان" xfId="1" builtinId="15" customBuiltin="1"/>
    <cellStyle name="عنوان 1" xfId="2" builtinId="16" customBuiltin="1"/>
    <cellStyle name="عنوان 2" xfId="3" builtinId="17" customBuiltin="1"/>
    <cellStyle name="عنوان 3" xfId="4" builtinId="18" customBuiltin="1"/>
    <cellStyle name="عنوان 4" xfId="5" builtinId="19" customBuiltin="1"/>
    <cellStyle name="محايد" xfId="16" builtinId="28" customBuiltin="1"/>
    <cellStyle name="ملاحظة" xfId="11" builtinId="10" customBuiltin="1"/>
    <cellStyle name="نص تحذير" xfId="22" builtinId="11" customBuiltin="1"/>
    <cellStyle name="نص توضيحي" xfId="23" builtinId="53" customBuiltin="1"/>
  </cellStyles>
  <dxfs count="118">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font>
        <b/>
        <i/>
        <color theme="4"/>
      </font>
    </dxf>
    <dxf>
      <font>
        <b/>
        <i/>
        <color theme="4"/>
      </font>
    </dxf>
    <dxf>
      <font>
        <b/>
        <i/>
        <color theme="4"/>
      </font>
    </dxf>
    <dxf>
      <font>
        <b/>
        <i/>
        <color theme="4"/>
      </font>
    </dxf>
    <dxf>
      <alignment horizontal="left"/>
    </dxf>
    <dxf>
      <alignment horizontal="left"/>
    </dxf>
    <dxf>
      <alignment horizontal="left"/>
    </dxf>
    <dxf>
      <alignment horizontal="left"/>
    </dxf>
    <dxf>
      <alignment wrapText="0"/>
    </dxf>
    <dxf>
      <alignment wrapText="0"/>
    </dxf>
    <dxf>
      <alignment wrapText="0"/>
    </dxf>
    <dxf>
      <alignment wrapText="0"/>
    </dxf>
    <dxf>
      <alignment horizontal="general" indent="0"/>
    </dxf>
    <dxf>
      <alignment horizontal="general" indent="0"/>
    </dxf>
    <dxf>
      <alignment horizontal="general" indent="0"/>
    </dxf>
    <dxf>
      <alignment horizontal="general" indent="0"/>
    </dxf>
    <dxf>
      <numFmt numFmtId="170" formatCode="[$-1000000]h:mm:ss;@"/>
    </dxf>
    <dxf>
      <numFmt numFmtId="170" formatCode="[$-1000000]h:mm:ss;@"/>
    </dxf>
    <dxf>
      <numFmt numFmtId="170" formatCode="[$-1000000]h:mm:ss;@"/>
    </dxf>
    <dxf>
      <numFmt numFmtId="170" formatCode="[$-1000000]h:mm:ss;@"/>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left" indent="1"/>
    </dxf>
    <dxf>
      <alignment readingOrder="2"/>
    </dxf>
    <dxf>
      <alignment horizontal="right"/>
    </dxf>
    <dxf>
      <alignment readingOrder="2"/>
    </dxf>
    <dxf>
      <alignment horizontal="right"/>
    </dxf>
    <dxf>
      <alignment readingOrder="2"/>
    </dxf>
    <dxf>
      <alignment horizontal="right"/>
    </dxf>
    <dxf>
      <alignment readingOrder="2"/>
    </dxf>
    <dxf>
      <alignment horizontal="right"/>
    </dxf>
    <dxf>
      <alignment readingOrder="2"/>
    </dxf>
    <dxf>
      <alignment horizontal="right" indent="1"/>
    </dxf>
    <dxf>
      <alignment horizontal="right" indent="1"/>
    </dxf>
    <dxf>
      <alignment horizontal="right" indent="1"/>
    </dxf>
    <dxf>
      <alignment horizontal="right" indent="1"/>
    </dxf>
    <dxf>
      <font>
        <b val="0"/>
        <i val="0"/>
        <strike val="0"/>
        <condense val="0"/>
        <extend val="0"/>
        <outline val="0"/>
        <shadow val="0"/>
        <u val="none"/>
        <vertAlign val="baseline"/>
        <sz val="11"/>
        <color theme="1"/>
        <name val="Tahoma"/>
        <family val="2"/>
        <scheme val="none"/>
      </font>
      <numFmt numFmtId="0" formatCode="General"/>
      <alignment horizontal="right" vertical="center" textRotation="0" wrapText="0" indent="0" justifyLastLine="0" shrinkToFit="0" readingOrder="2"/>
      <protection locked="1" hidden="0"/>
    </dxf>
    <dxf>
      <font>
        <strike val="0"/>
        <outline val="0"/>
        <shadow val="0"/>
        <u val="none"/>
        <vertAlign val="baseline"/>
        <name val="Tahoma"/>
        <family val="2"/>
        <scheme val="none"/>
      </font>
      <numFmt numFmtId="19" formatCode="dd/mm/yy"/>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textRotation="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alignment horizontal="right" vertical="center" textRotation="0" wrapText="0" indent="0" justifyLastLine="0" shrinkToFit="0" readingOrder="2"/>
    </dxf>
    <dxf>
      <font>
        <strike val="0"/>
        <outline val="0"/>
        <shadow val="0"/>
        <u val="none"/>
        <vertAlign val="baseline"/>
        <name val="Tahoma"/>
        <family val="2"/>
        <scheme val="none"/>
      </font>
      <numFmt numFmtId="170" formatCode="[$-1000000]h:mm:ss;@"/>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70" formatCode="[$-1000000]h:mm:ss;@"/>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numFmt numFmtId="170" formatCode="[$-1000000]h:mm:ss;@"/>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textRotation="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الفصل الدراسي في نظرة سريعة" defaultPivotStyle="PivotStyleLight16">
    <tableStyle name="PivotStyleLight2 2" table="0" count="5" xr9:uid="{00000000-0011-0000-FFFF-FFFF00000000}">
      <tableStyleElement type="wholeTable" dxfId="117"/>
      <tableStyleElement type="headerRow" dxfId="116"/>
      <tableStyleElement type="totalRow" dxfId="115"/>
      <tableStyleElement type="firstRowSubheading" dxfId="114"/>
      <tableStyleElement type="thirdRowSubheading" dxfId="113"/>
    </tableStyle>
    <tableStyle name="الفصل الدراسي في نظرة سريعة" pivot="0" count="3" xr9:uid="{00000000-0011-0000-FFFF-FFFF01000000}">
      <tableStyleElement type="wholeTable" dxfId="2"/>
      <tableStyleElement type="headerRow" dxfId="1"/>
      <tableStyleElement type="firstRowStripe" dxfId="0"/>
    </tableStyle>
    <tableStyle name="الفصل الدراسي في نظرة سريعة PivotTable 2" table="0" count="2" xr9:uid="{00000000-0011-0000-FFFF-FFFF02000000}">
      <tableStyleElement type="wholeTable" dxfId="112"/>
      <tableStyleElement type="headerRow" dxfId="1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المستطيل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22794617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r>
            <a:rPr lang="ar" sz="1100" b="1" i="0">
              <a:ln>
                <a:noFill/>
              </a:ln>
              <a:solidFill>
                <a:schemeClr val="accent2">
                  <a:lumMod val="50000"/>
                </a:schemeClr>
              </a:solidFill>
              <a:latin typeface="Tahoma" panose="020B0604030504040204" pitchFamily="34" charset="0"/>
              <a:ea typeface="Tahoma" panose="020B0604030504040204" pitchFamily="34" charset="0"/>
              <a:cs typeface="Tahoma" panose="020B0604030504040204" pitchFamily="34" charset="0"/>
            </a:rPr>
            <a:t>تلميح حول قائمة الصفوف: </a:t>
          </a:r>
        </a:p>
        <a:p>
          <a:pPr algn="r" rtl="1"/>
          <a:endParaRPr lang="en-US" sz="1100" b="1" i="1">
            <a:ln>
              <a:noFill/>
            </a:ln>
            <a:solidFill>
              <a:schemeClr val="accent2"/>
            </a:solidFill>
            <a:latin typeface="Tahoma" panose="020B0604030504040204" pitchFamily="34" charset="0"/>
            <a:ea typeface="Tahoma" panose="020B0604030504040204" pitchFamily="34" charset="0"/>
            <a:cs typeface="Tahoma" panose="020B0604030504040204" pitchFamily="34" charset="0"/>
          </a:endParaRPr>
        </a:p>
        <a:p>
          <a:pPr algn="r" rtl="1"/>
          <a:r>
            <a:rPr lang="ar" sz="1100" b="0" i="1">
              <a:ln>
                <a:noFill/>
              </a:ln>
              <a:solidFill>
                <a:schemeClr val="tx1"/>
              </a:solidFill>
              <a:latin typeface="Tahoma" panose="020B0604030504040204" pitchFamily="34" charset="0"/>
              <a:ea typeface="Tahoma" panose="020B0604030504040204" pitchFamily="34" charset="0"/>
              <a:cs typeface="Tahoma" panose="020B0604030504040204" pitchFamily="34" charset="0"/>
            </a:rPr>
            <a:t>أدخل الصفوف الفردية الخاصة بك في هذا الجدول. يتم تحديث مدة الصفوف تلقائياً.</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المستطيل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flipH="1">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r>
            <a:rPr lang="ar" sz="1100" b="1" i="0">
              <a:ln>
                <a:noFill/>
              </a:ln>
              <a:solidFill>
                <a:schemeClr val="accent2">
                  <a:lumMod val="50000"/>
                </a:schemeClr>
              </a:solidFill>
              <a:latin typeface="Tahoma" panose="020B0604030504040204" pitchFamily="34" charset="0"/>
              <a:cs typeface="Tahoma" panose="020B0604030504040204" pitchFamily="34" charset="0"/>
            </a:rPr>
            <a:t>تلميح حول إدخال بيانات العمل: </a:t>
          </a:r>
        </a:p>
        <a:p>
          <a:pPr algn="r" rtl="1"/>
          <a:endParaRPr lang="en-US" sz="1100" b="1" i="1">
            <a:ln>
              <a:noFill/>
            </a:ln>
            <a:solidFill>
              <a:schemeClr val="accent2"/>
            </a:solidFill>
            <a:latin typeface="Tahoma" panose="020B0604030504040204" pitchFamily="34" charset="0"/>
            <a:cs typeface="Tahoma" panose="020B0604030504040204" pitchFamily="34" charset="0"/>
          </a:endParaRPr>
        </a:p>
        <a:p>
          <a:pPr algn="r" rtl="1"/>
          <a:r>
            <a:rPr lang="ar" sz="1100" b="0" i="1">
              <a:ln>
                <a:noFill/>
              </a:ln>
              <a:solidFill>
                <a:schemeClr val="tx1"/>
              </a:solidFill>
              <a:latin typeface="Tahoma" panose="020B0604030504040204" pitchFamily="34" charset="0"/>
              <a:cs typeface="Tahoma" panose="020B0604030504040204" pitchFamily="34" charset="0"/>
            </a:rPr>
            <a:t>حدد معرف المادة الدراسية.</a:t>
          </a:r>
          <a:r>
            <a:rPr lang="ar" sz="1100" b="0" i="1" baseline="0">
              <a:ln>
                <a:noFill/>
              </a:ln>
              <a:solidFill>
                <a:schemeClr val="tx1"/>
              </a:solidFill>
              <a:latin typeface="Tahoma" panose="020B0604030504040204" pitchFamily="34" charset="0"/>
              <a:cs typeface="Tahoma" panose="020B0604030504040204" pitchFamily="34" charset="0"/>
            </a:rPr>
            <a:t> </a:t>
          </a:r>
          <a:r>
            <a:rPr lang="ar" sz="1100" b="0" i="1">
              <a:ln>
                <a:noFill/>
              </a:ln>
              <a:solidFill>
                <a:schemeClr val="tx1"/>
              </a:solidFill>
              <a:latin typeface="Tahoma" panose="020B0604030504040204" pitchFamily="34" charset="0"/>
              <a:cs typeface="Tahoma" panose="020B0604030504040204" pitchFamily="34" charset="0"/>
            </a:rPr>
            <a:t>يتم ملء اسم المادة الدراسية تلقائياً. </a:t>
          </a:r>
        </a:p>
        <a:p>
          <a:pPr algn="r" rtl="1"/>
          <a:endParaRPr lang="en-US" sz="1100" b="0" i="1">
            <a:ln>
              <a:noFill/>
            </a:ln>
            <a:solidFill>
              <a:schemeClr val="tx1"/>
            </a:solidFill>
            <a:latin typeface="Tahoma" panose="020B0604030504040204" pitchFamily="34" charset="0"/>
            <a:cs typeface="Tahoma" panose="020B0604030504040204" pitchFamily="34" charset="0"/>
          </a:endParaRPr>
        </a:p>
        <a:p>
          <a:pPr algn="r" rtl="1"/>
          <a:r>
            <a:rPr lang="ar" sz="1100" b="0" i="1">
              <a:ln>
                <a:noFill/>
              </a:ln>
              <a:solidFill>
                <a:schemeClr val="tx1"/>
              </a:solidFill>
              <a:latin typeface="Tahoma" panose="020B0604030504040204" pitchFamily="34" charset="0"/>
              <a:cs typeface="Tahoma" panose="020B0604030504040204" pitchFamily="34" charset="0"/>
            </a:rPr>
            <a:t>بعد تحديث ورقة "قوائم الصفوف"، قم بتحديث "الجدول الأسبوعي" للاطلاع على هذه التغييرات.</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المستطيل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flipH="1">
          <a:off x="5219700" y="92392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r>
            <a:rPr lang="ar" sz="1100" b="1" i="0">
              <a:ln>
                <a:noFill/>
              </a:ln>
              <a:solidFill>
                <a:schemeClr val="accent2">
                  <a:lumMod val="50000"/>
                </a:schemeClr>
              </a:solidFill>
              <a:latin typeface="Tahoma" panose="020B0604030504040204" pitchFamily="34" charset="0"/>
              <a:ea typeface="Tahoma" panose="020B0604030504040204" pitchFamily="34" charset="0"/>
              <a:cs typeface="Tahoma" panose="020B0604030504040204" pitchFamily="34" charset="0"/>
            </a:rPr>
            <a:t>تلميح حول الجدول الأسبوعي:</a:t>
          </a:r>
        </a:p>
        <a:p>
          <a:pPr algn="r" rtl="1"/>
          <a:endParaRPr lang="en-US" sz="1100" b="1" i="1">
            <a:ln>
              <a:noFill/>
            </a:ln>
            <a:solidFill>
              <a:schemeClr val="accent2"/>
            </a:solidFill>
            <a:latin typeface="Tahoma" panose="020B0604030504040204" pitchFamily="34" charset="0"/>
            <a:ea typeface="Tahoma" panose="020B0604030504040204" pitchFamily="34" charset="0"/>
            <a:cs typeface="Tahoma" panose="020B0604030504040204" pitchFamily="34" charset="0"/>
          </a:endParaRPr>
        </a:p>
        <a:p>
          <a:pPr algn="r" rtl="1"/>
          <a:endParaRPr lang="en-US" sz="1100" b="0" i="1">
            <a:ln>
              <a:noFill/>
            </a:ln>
            <a:solidFill>
              <a:schemeClr val="tx1"/>
            </a:solidFill>
            <a:latin typeface="Tahoma" panose="020B0604030504040204" pitchFamily="34" charset="0"/>
            <a:ea typeface="Tahoma" panose="020B0604030504040204" pitchFamily="34" charset="0"/>
            <a:cs typeface="Tahoma" panose="020B0604030504040204" pitchFamily="34" charset="0"/>
          </a:endParaRPr>
        </a:p>
        <a:p>
          <a:pPr algn="r" rtl="1"/>
          <a:r>
            <a:rPr lang="ar" sz="1100" b="0" i="1">
              <a:ln>
                <a:noFill/>
              </a:ln>
              <a:solidFill>
                <a:schemeClr val="tx1"/>
              </a:solidFill>
              <a:latin typeface="Tahoma" panose="020B0604030504040204" pitchFamily="34" charset="0"/>
              <a:ea typeface="Tahoma" panose="020B0604030504040204" pitchFamily="34" charset="0"/>
              <a:cs typeface="Tahoma" panose="020B0604030504040204" pitchFamily="34" charset="0"/>
            </a:rPr>
            <a:t>لتحديث الجدول الزمني الأسبوعي، قم بتحديث الجدول الزمني.</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المستطيل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flipH="1">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r>
            <a:rPr lang="ar" sz="1100" b="1" i="0">
              <a:ln>
                <a:noFill/>
              </a:ln>
              <a:solidFill>
                <a:schemeClr val="accent2">
                  <a:lumMod val="50000"/>
                </a:schemeClr>
              </a:solidFill>
              <a:latin typeface="Tahoma" panose="020B0604030504040204" pitchFamily="34" charset="0"/>
              <a:cs typeface="Tahoma" panose="020B0604030504040204" pitchFamily="34" charset="0"/>
            </a:rPr>
            <a:t>تلميح حول تقويم الفصل الدراسي:</a:t>
          </a:r>
          <a:endParaRPr lang="en-US" sz="1100" b="1" i="1">
            <a:ln>
              <a:noFill/>
            </a:ln>
            <a:solidFill>
              <a:schemeClr val="accent2"/>
            </a:solidFill>
            <a:latin typeface="Tahoma" panose="020B0604030504040204" pitchFamily="34" charset="0"/>
            <a:cs typeface="Tahoma" panose="020B0604030504040204" pitchFamily="34" charset="0"/>
          </a:endParaRPr>
        </a:p>
        <a:p>
          <a:pPr algn="r" rtl="1"/>
          <a:endParaRPr lang="en-US" sz="1100" b="0" i="1">
            <a:ln>
              <a:noFill/>
            </a:ln>
            <a:solidFill>
              <a:schemeClr val="tx1"/>
            </a:solidFill>
            <a:latin typeface="Tahoma" panose="020B0604030504040204" pitchFamily="34" charset="0"/>
            <a:cs typeface="Tahoma" panose="020B0604030504040204" pitchFamily="34" charset="0"/>
          </a:endParaRPr>
        </a:p>
        <a:p>
          <a:pPr algn="r" rtl="1"/>
          <a:r>
            <a:rPr lang="ar" sz="1100" b="0" i="1">
              <a:ln>
                <a:noFill/>
              </a:ln>
              <a:solidFill>
                <a:schemeClr val="tx1"/>
              </a:solidFill>
              <a:latin typeface="Tahoma" panose="020B0604030504040204" pitchFamily="34" charset="0"/>
              <a:cs typeface="Tahoma" panose="020B0604030504040204" pitchFamily="34" charset="0"/>
            </a:rPr>
            <a:t>أدخل السنة وتاريخ البدء وتاريخ الانتهاء لعرض جدول لأربعة أشهر.</a:t>
          </a:r>
        </a:p>
        <a:p>
          <a:pPr algn="r" rtl="1"/>
          <a:endParaRPr lang="en-US" sz="1100" b="0" i="1">
            <a:ln>
              <a:noFill/>
            </a:ln>
            <a:solidFill>
              <a:schemeClr val="tx1"/>
            </a:solidFill>
            <a:latin typeface="Tahoma" panose="020B0604030504040204" pitchFamily="34" charset="0"/>
            <a:cs typeface="Tahoma" panose="020B0604030504040204" pitchFamily="34" charset="0"/>
          </a:endParaRPr>
        </a:p>
        <a:p>
          <a:pPr algn="r" rtl="1"/>
          <a:r>
            <a:rPr lang="ar" sz="1100" b="0" i="1">
              <a:ln>
                <a:noFill/>
              </a:ln>
              <a:solidFill>
                <a:schemeClr val="tx1"/>
              </a:solidFill>
              <a:latin typeface="Tahoma" panose="020B0604030504040204" pitchFamily="34" charset="0"/>
              <a:cs typeface="Tahoma" panose="020B0604030504040204" pitchFamily="34" charset="0"/>
            </a:rPr>
            <a:t>تُعرض الأيام التي تحتوي على المواعيد النهائية باللون الأحمر.</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c Wu" refreshedDate="43599.5950212963" createdVersion="5" refreshedVersion="6" minRefreshableVersion="3" recordCount="7" xr:uid="{00000000-000A-0000-FFFF-FFFF00000000}">
  <cacheSource type="worksheet">
    <worksheetSource name="ClassListTable"/>
  </cacheSource>
  <cacheFields count="9">
    <cacheField name="معرّف المادة الدراسية" numFmtId="0">
      <sharedItems/>
    </cacheField>
    <cacheField name="الاسم" numFmtId="0">
      <sharedItems count="4">
        <s v="مقدمة حول تطبيقات الكمبيوتر"/>
        <s v="كتابة التركيب"/>
        <s v="الخطابة العامة"/>
        <s v="علم النفس الأساسي"/>
      </sharedItems>
    </cacheField>
    <cacheField name="المعلم" numFmtId="0">
      <sharedItems/>
    </cacheField>
    <cacheField name="اليوم" numFmtId="0">
      <sharedItems count="5">
        <s v="الاثنين"/>
        <s v="الأربعاء"/>
        <s v="الثلاثاء"/>
        <s v="الخميس"/>
        <s v="الجمعة"/>
      </sharedItems>
    </cacheField>
    <cacheField name="السنة" numFmtId="0">
      <sharedItems containsSemiMixedTypes="0" containsString="0" containsNumber="1" containsInteger="1" minValue="2019" maxValue="2019"/>
    </cacheField>
    <cacheField name="الفصل الدراسي" numFmtId="0">
      <sharedItems/>
    </cacheField>
    <cacheField name="وقت البدء" numFmtId="169">
      <sharedItems containsSemiMixedTypes="0" containsNonDate="0" containsDate="1" containsString="0" minDate="1899-12-30T10:00:00" maxDate="1899-12-30T14:00:00" count="3">
        <d v="1899-12-30T14:00:00"/>
        <d v="1899-12-30T10:00:00"/>
        <d v="1899-12-30T11:00:00"/>
      </sharedItems>
    </cacheField>
    <cacheField name="وقت الانتهاء" numFmtId="169">
      <sharedItems containsSemiMixedTypes="0" containsNonDate="0" containsDate="1" containsString="0" minDate="1899-12-30T11:00:00" maxDate="1899-12-30T15:30:00"/>
    </cacheField>
    <cacheField name="المدة"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S 120"/>
    <x v="0"/>
    <s v="Instructor 1"/>
    <x v="0"/>
    <n v="2019"/>
    <s v="Spring"/>
    <x v="0"/>
    <d v="1899-12-30T15:30:00"/>
    <d v="1899-12-30T01:30:00"/>
  </r>
  <r>
    <s v="CS 120"/>
    <x v="0"/>
    <s v="Instructor 1"/>
    <x v="1"/>
    <n v="2019"/>
    <s v="Spring"/>
    <x v="0"/>
    <d v="1899-12-30T15:30:00"/>
    <d v="1899-12-30T01:30:00"/>
  </r>
  <r>
    <s v="WR 121"/>
    <x v="1"/>
    <s v="Instructor 2"/>
    <x v="2"/>
    <n v="2019"/>
    <s v="Spring"/>
    <x v="1"/>
    <d v="1899-12-30T11:30:00"/>
    <d v="1899-12-30T01:30:00"/>
  </r>
  <r>
    <s v="WR 121"/>
    <x v="1"/>
    <s v="Instructor 2"/>
    <x v="3"/>
    <n v="2019"/>
    <s v="Spring"/>
    <x v="1"/>
    <d v="1899-12-30T11:30:00"/>
    <d v="1899-12-30T01:30:00"/>
  </r>
  <r>
    <s v="SP 111"/>
    <x v="2"/>
    <s v="Instructor 3"/>
    <x v="0"/>
    <n v="2019"/>
    <s v="Spring"/>
    <x v="2"/>
    <d v="1899-12-30T12:00:00"/>
    <d v="1899-12-30T01:00:00"/>
  </r>
  <r>
    <s v="SP 111"/>
    <x v="2"/>
    <s v="Instructor 3"/>
    <x v="1"/>
    <n v="2019"/>
    <s v="Spring"/>
    <x v="2"/>
    <d v="1899-12-30T12:00:00"/>
    <d v="1899-12-30T01:00:00"/>
  </r>
  <r>
    <s v="PSY 101"/>
    <x v="3"/>
    <s v="Instructor 4"/>
    <x v="4"/>
    <n v="2019"/>
    <s v="Spring"/>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eeklyScheduleReport"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3"/>
        <item x="0"/>
        <item x="2"/>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70" outline="0" showAll="0" defaultSubtotal="0">
      <items count="3">
        <item x="1"/>
        <item x="2"/>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3">
    <field x="3"/>
    <field x="6"/>
    <field x="1"/>
  </rowFields>
  <rowItems count="7">
    <i>
      <x/>
      <x v="1"/>
      <x v="2"/>
    </i>
    <i r="1">
      <x v="2"/>
      <x v="1"/>
    </i>
    <i>
      <x v="1"/>
      <x/>
      <x v="3"/>
    </i>
    <i>
      <x v="2"/>
      <x v="1"/>
      <x v="2"/>
    </i>
    <i r="1">
      <x v="2"/>
      <x v="1"/>
    </i>
    <i>
      <x v="3"/>
      <x/>
      <x v="3"/>
    </i>
    <i>
      <x v="4"/>
      <x/>
      <x/>
    </i>
  </rowItems>
  <colItems count="1">
    <i/>
  </colItems>
  <formats count="68">
    <format dxfId="74">
      <pivotArea dataOnly="0" labelOnly="1" outline="0" fieldPosition="0">
        <references count="2">
          <reference field="3" count="1" selected="0">
            <x v="0"/>
          </reference>
          <reference field="6" count="2">
            <x v="1"/>
            <x v="2"/>
          </reference>
        </references>
      </pivotArea>
    </format>
    <format dxfId="73">
      <pivotArea dataOnly="0" labelOnly="1" outline="0" fieldPosition="0">
        <references count="2">
          <reference field="3" count="1" selected="0">
            <x v="1"/>
          </reference>
          <reference field="6" count="1">
            <x v="0"/>
          </reference>
        </references>
      </pivotArea>
    </format>
    <format dxfId="72">
      <pivotArea dataOnly="0" labelOnly="1" outline="0" fieldPosition="0">
        <references count="2">
          <reference field="3" count="1" selected="0">
            <x v="2"/>
          </reference>
          <reference field="6" count="2">
            <x v="1"/>
            <x v="2"/>
          </reference>
        </references>
      </pivotArea>
    </format>
    <format dxfId="71">
      <pivotArea dataOnly="0" labelOnly="1" outline="0" fieldPosition="0">
        <references count="2">
          <reference field="3" count="1" selected="0">
            <x v="3"/>
          </reference>
          <reference field="6" count="1">
            <x v="0"/>
          </reference>
        </references>
      </pivotArea>
    </format>
    <format dxfId="70">
      <pivotArea field="3" type="button" dataOnly="0" labelOnly="1" outline="0" axis="axisRow" fieldPosition="0"/>
    </format>
    <format dxfId="69">
      <pivotArea field="3" type="button" dataOnly="0" labelOnly="1" outline="0" axis="axisRow" fieldPosition="0"/>
    </format>
    <format dxfId="68">
      <pivotArea field="6" type="button" dataOnly="0" labelOnly="1" outline="0" axis="axisRow" fieldPosition="1"/>
    </format>
    <format dxfId="67">
      <pivotArea field="6" type="button" dataOnly="0" labelOnly="1" outline="0" axis="axisRow" fieldPosition="1"/>
    </format>
    <format dxfId="66">
      <pivotArea field="1" type="button" dataOnly="0" labelOnly="1" outline="0" axis="axisRow" fieldPosition="2"/>
    </format>
    <format dxfId="65">
      <pivotArea field="1" type="button" dataOnly="0" labelOnly="1" outline="0" axis="axisRow" fieldPosition="2"/>
    </format>
    <format dxfId="64">
      <pivotArea dataOnly="0" labelOnly="1" outline="0" fieldPosition="0">
        <references count="1">
          <reference field="3" count="1">
            <x v="0"/>
          </reference>
        </references>
      </pivotArea>
    </format>
    <format dxfId="63">
      <pivotArea dataOnly="0" labelOnly="1" outline="0" fieldPosition="0">
        <references count="1">
          <reference field="3" count="1">
            <x v="0"/>
          </reference>
        </references>
      </pivotArea>
    </format>
    <format dxfId="62">
      <pivotArea dataOnly="0" labelOnly="1" outline="0" fieldPosition="0">
        <references count="2">
          <reference field="3" count="1" selected="0">
            <x v="0"/>
          </reference>
          <reference field="6" count="1">
            <x v="1"/>
          </reference>
        </references>
      </pivotArea>
    </format>
    <format dxfId="61">
      <pivotArea dataOnly="0" labelOnly="1" outline="0" fieldPosition="0">
        <references count="2">
          <reference field="3" count="1" selected="0">
            <x v="0"/>
          </reference>
          <reference field="6" count="1">
            <x v="1"/>
          </reference>
        </references>
      </pivotArea>
    </format>
    <format dxfId="60">
      <pivotArea dataOnly="0" labelOnly="1" outline="0" fieldPosition="0">
        <references count="3">
          <reference field="1" count="1">
            <x v="2"/>
          </reference>
          <reference field="3" count="1" selected="0">
            <x v="0"/>
          </reference>
          <reference field="6" count="1" selected="0">
            <x v="1"/>
          </reference>
        </references>
      </pivotArea>
    </format>
    <format dxfId="59">
      <pivotArea dataOnly="0" labelOnly="1" outline="0" fieldPosition="0">
        <references count="3">
          <reference field="1" count="1">
            <x v="2"/>
          </reference>
          <reference field="3" count="1" selected="0">
            <x v="0"/>
          </reference>
          <reference field="6" count="1" selected="0">
            <x v="1"/>
          </reference>
        </references>
      </pivotArea>
    </format>
    <format dxfId="58">
      <pivotArea dataOnly="0" labelOnly="1" outline="0" fieldPosition="0">
        <references count="1">
          <reference field="3" count="1">
            <x v="0"/>
          </reference>
        </references>
      </pivotArea>
    </format>
    <format dxfId="57">
      <pivotArea dataOnly="0" labelOnly="1" outline="0" fieldPosition="0">
        <references count="1">
          <reference field="3" count="1">
            <x v="0"/>
          </reference>
        </references>
      </pivotArea>
    </format>
    <format dxfId="56">
      <pivotArea dataOnly="0" labelOnly="1" outline="0" fieldPosition="0">
        <references count="2">
          <reference field="3" count="1" selected="0">
            <x v="0"/>
          </reference>
          <reference field="6" count="1">
            <x v="2"/>
          </reference>
        </references>
      </pivotArea>
    </format>
    <format dxfId="55">
      <pivotArea dataOnly="0" labelOnly="1" outline="0" fieldPosition="0">
        <references count="2">
          <reference field="3" count="1" selected="0">
            <x v="0"/>
          </reference>
          <reference field="6" count="1">
            <x v="2"/>
          </reference>
        </references>
      </pivotArea>
    </format>
    <format dxfId="54">
      <pivotArea dataOnly="0" labelOnly="1" outline="0" fieldPosition="0">
        <references count="3">
          <reference field="1" count="1">
            <x v="1"/>
          </reference>
          <reference field="3" count="1" selected="0">
            <x v="0"/>
          </reference>
          <reference field="6" count="1" selected="0">
            <x v="2"/>
          </reference>
        </references>
      </pivotArea>
    </format>
    <format dxfId="53">
      <pivotArea dataOnly="0" labelOnly="1" outline="0" fieldPosition="0">
        <references count="3">
          <reference field="1" count="1">
            <x v="1"/>
          </reference>
          <reference field="3" count="1" selected="0">
            <x v="0"/>
          </reference>
          <reference field="6" count="1" selected="0">
            <x v="2"/>
          </reference>
        </references>
      </pivotArea>
    </format>
    <format dxfId="52">
      <pivotArea dataOnly="0" labelOnly="1" outline="0" fieldPosition="0">
        <references count="1">
          <reference field="3" count="1">
            <x v="1"/>
          </reference>
        </references>
      </pivotArea>
    </format>
    <format dxfId="51">
      <pivotArea dataOnly="0" labelOnly="1" outline="0" fieldPosition="0">
        <references count="1">
          <reference field="3" count="1">
            <x v="1"/>
          </reference>
        </references>
      </pivotArea>
    </format>
    <format dxfId="50">
      <pivotArea dataOnly="0" labelOnly="1" outline="0" fieldPosition="0">
        <references count="2">
          <reference field="3" count="1" selected="0">
            <x v="1"/>
          </reference>
          <reference field="6" count="1">
            <x v="0"/>
          </reference>
        </references>
      </pivotArea>
    </format>
    <format dxfId="49">
      <pivotArea dataOnly="0" labelOnly="1" outline="0" fieldPosition="0">
        <references count="2">
          <reference field="3" count="1" selected="0">
            <x v="1"/>
          </reference>
          <reference field="6" count="1">
            <x v="0"/>
          </reference>
        </references>
      </pivotArea>
    </format>
    <format dxfId="48">
      <pivotArea dataOnly="0" labelOnly="1" outline="0" fieldPosition="0">
        <references count="3">
          <reference field="1" count="1">
            <x v="3"/>
          </reference>
          <reference field="3" count="1" selected="0">
            <x v="1"/>
          </reference>
          <reference field="6" count="1" selected="0">
            <x v="0"/>
          </reference>
        </references>
      </pivotArea>
    </format>
    <format dxfId="47">
      <pivotArea dataOnly="0" labelOnly="1" outline="0" fieldPosition="0">
        <references count="3">
          <reference field="1" count="1">
            <x v="3"/>
          </reference>
          <reference field="3" count="1" selected="0">
            <x v="1"/>
          </reference>
          <reference field="6" count="1" selected="0">
            <x v="0"/>
          </reference>
        </references>
      </pivotArea>
    </format>
    <format dxfId="46">
      <pivotArea dataOnly="0" labelOnly="1" outline="0" fieldPosition="0">
        <references count="1">
          <reference field="3" count="1">
            <x v="2"/>
          </reference>
        </references>
      </pivotArea>
    </format>
    <format dxfId="45">
      <pivotArea dataOnly="0" labelOnly="1" outline="0" fieldPosition="0">
        <references count="1">
          <reference field="3" count="1">
            <x v="2"/>
          </reference>
        </references>
      </pivotArea>
    </format>
    <format dxfId="44">
      <pivotArea dataOnly="0" labelOnly="1" outline="0" fieldPosition="0">
        <references count="2">
          <reference field="3" count="1" selected="0">
            <x v="2"/>
          </reference>
          <reference field="6" count="1">
            <x v="1"/>
          </reference>
        </references>
      </pivotArea>
    </format>
    <format dxfId="43">
      <pivotArea dataOnly="0" labelOnly="1" outline="0" fieldPosition="0">
        <references count="2">
          <reference field="3" count="1" selected="0">
            <x v="2"/>
          </reference>
          <reference field="6" count="1">
            <x v="1"/>
          </reference>
        </references>
      </pivotArea>
    </format>
    <format dxfId="42">
      <pivotArea dataOnly="0" labelOnly="1" outline="0" fieldPosition="0">
        <references count="3">
          <reference field="1" count="1">
            <x v="2"/>
          </reference>
          <reference field="3" count="1" selected="0">
            <x v="2"/>
          </reference>
          <reference field="6" count="1" selected="0">
            <x v="1"/>
          </reference>
        </references>
      </pivotArea>
    </format>
    <format dxfId="41">
      <pivotArea dataOnly="0" labelOnly="1" outline="0" fieldPosition="0">
        <references count="3">
          <reference field="1" count="1">
            <x v="2"/>
          </reference>
          <reference field="3" count="1" selected="0">
            <x v="2"/>
          </reference>
          <reference field="6" count="1" selected="0">
            <x v="1"/>
          </reference>
        </references>
      </pivotArea>
    </format>
    <format dxfId="40">
      <pivotArea dataOnly="0" labelOnly="1" outline="0" fieldPosition="0">
        <references count="1">
          <reference field="3" count="1">
            <x v="2"/>
          </reference>
        </references>
      </pivotArea>
    </format>
    <format dxfId="39">
      <pivotArea dataOnly="0" labelOnly="1" outline="0" fieldPosition="0">
        <references count="1">
          <reference field="3" count="1">
            <x v="2"/>
          </reference>
        </references>
      </pivotArea>
    </format>
    <format dxfId="38">
      <pivotArea dataOnly="0" labelOnly="1" outline="0" fieldPosition="0">
        <references count="2">
          <reference field="3" count="1" selected="0">
            <x v="2"/>
          </reference>
          <reference field="6" count="1">
            <x v="2"/>
          </reference>
        </references>
      </pivotArea>
    </format>
    <format dxfId="37">
      <pivotArea dataOnly="0" labelOnly="1" outline="0" fieldPosition="0">
        <references count="2">
          <reference field="3" count="1" selected="0">
            <x v="2"/>
          </reference>
          <reference field="6" count="1">
            <x v="2"/>
          </reference>
        </references>
      </pivotArea>
    </format>
    <format dxfId="36">
      <pivotArea dataOnly="0" labelOnly="1" outline="0" fieldPosition="0">
        <references count="3">
          <reference field="1" count="1">
            <x v="1"/>
          </reference>
          <reference field="3" count="1" selected="0">
            <x v="2"/>
          </reference>
          <reference field="6" count="1" selected="0">
            <x v="2"/>
          </reference>
        </references>
      </pivotArea>
    </format>
    <format dxfId="35">
      <pivotArea dataOnly="0" labelOnly="1" outline="0" fieldPosition="0">
        <references count="3">
          <reference field="1" count="1">
            <x v="1"/>
          </reference>
          <reference field="3" count="1" selected="0">
            <x v="2"/>
          </reference>
          <reference field="6" count="1" selected="0">
            <x v="2"/>
          </reference>
        </references>
      </pivotArea>
    </format>
    <format dxfId="34">
      <pivotArea dataOnly="0" labelOnly="1" outline="0" fieldPosition="0">
        <references count="1">
          <reference field="3" count="1">
            <x v="3"/>
          </reference>
        </references>
      </pivotArea>
    </format>
    <format dxfId="33">
      <pivotArea dataOnly="0" labelOnly="1" outline="0" fieldPosition="0">
        <references count="1">
          <reference field="3" count="1">
            <x v="3"/>
          </reference>
        </references>
      </pivotArea>
    </format>
    <format dxfId="32">
      <pivotArea dataOnly="0" labelOnly="1" outline="0" fieldPosition="0">
        <references count="2">
          <reference field="3" count="1" selected="0">
            <x v="3"/>
          </reference>
          <reference field="6" count="1">
            <x v="0"/>
          </reference>
        </references>
      </pivotArea>
    </format>
    <format dxfId="31">
      <pivotArea dataOnly="0" labelOnly="1" outline="0" fieldPosition="0">
        <references count="2">
          <reference field="3" count="1" selected="0">
            <x v="3"/>
          </reference>
          <reference field="6" count="1">
            <x v="0"/>
          </reference>
        </references>
      </pivotArea>
    </format>
    <format dxfId="30">
      <pivotArea dataOnly="0" labelOnly="1" outline="0" fieldPosition="0">
        <references count="3">
          <reference field="1" count="1">
            <x v="3"/>
          </reference>
          <reference field="3" count="1" selected="0">
            <x v="3"/>
          </reference>
          <reference field="6" count="1" selected="0">
            <x v="0"/>
          </reference>
        </references>
      </pivotArea>
    </format>
    <format dxfId="29">
      <pivotArea dataOnly="0" labelOnly="1" outline="0" fieldPosition="0">
        <references count="3">
          <reference field="1" count="1">
            <x v="3"/>
          </reference>
          <reference field="3" count="1" selected="0">
            <x v="3"/>
          </reference>
          <reference field="6" count="1" selected="0">
            <x v="0"/>
          </reference>
        </references>
      </pivotArea>
    </format>
    <format dxfId="28">
      <pivotArea dataOnly="0" labelOnly="1" outline="0" fieldPosition="0">
        <references count="1">
          <reference field="3" count="1">
            <x v="4"/>
          </reference>
        </references>
      </pivotArea>
    </format>
    <format dxfId="27">
      <pivotArea dataOnly="0" labelOnly="1" outline="0" fieldPosition="0">
        <references count="1">
          <reference field="3" count="1">
            <x v="4"/>
          </reference>
        </references>
      </pivotArea>
    </format>
    <format dxfId="26">
      <pivotArea dataOnly="0" labelOnly="1" outline="0" fieldPosition="0">
        <references count="2">
          <reference field="3" count="1" selected="0">
            <x v="3"/>
          </reference>
          <reference field="6" count="1">
            <x v="0"/>
          </reference>
        </references>
      </pivotArea>
    </format>
    <format dxfId="25">
      <pivotArea dataOnly="0" labelOnly="1" outline="0" fieldPosition="0">
        <references count="2">
          <reference field="3" count="1" selected="0">
            <x v="3"/>
          </reference>
          <reference field="6" count="1">
            <x v="0"/>
          </reference>
        </references>
      </pivotArea>
    </format>
    <format dxfId="24">
      <pivotArea dataOnly="0" labelOnly="1" outline="0" fieldPosition="0">
        <references count="3">
          <reference field="1" count="1">
            <x v="0"/>
          </reference>
          <reference field="3" count="1" selected="0">
            <x v="4"/>
          </reference>
          <reference field="6" count="1" selected="0">
            <x v="0"/>
          </reference>
        </references>
      </pivotArea>
    </format>
    <format dxfId="23">
      <pivotArea dataOnly="0" labelOnly="1" outline="0" fieldPosition="0">
        <references count="3">
          <reference field="1" count="1">
            <x v="0"/>
          </reference>
          <reference field="3" count="1" selected="0">
            <x v="4"/>
          </reference>
          <reference field="6" count="1" selected="0">
            <x v="0"/>
          </reference>
        </references>
      </pivotArea>
    </format>
    <format dxfId="22">
      <pivotArea dataOnly="0" labelOnly="1" outline="0" fieldPosition="0">
        <references count="2">
          <reference field="3" count="1" selected="0">
            <x v="0"/>
          </reference>
          <reference field="6" count="2">
            <x v="1"/>
            <x v="2"/>
          </reference>
        </references>
      </pivotArea>
    </format>
    <format dxfId="21">
      <pivotArea dataOnly="0" labelOnly="1" outline="0" fieldPosition="0">
        <references count="2">
          <reference field="3" count="1" selected="0">
            <x v="1"/>
          </reference>
          <reference field="6" count="1">
            <x v="0"/>
          </reference>
        </references>
      </pivotArea>
    </format>
    <format dxfId="20">
      <pivotArea dataOnly="0" labelOnly="1" outline="0" fieldPosition="0">
        <references count="2">
          <reference field="3" count="1" selected="0">
            <x v="2"/>
          </reference>
          <reference field="6" count="2">
            <x v="1"/>
            <x v="2"/>
          </reference>
        </references>
      </pivotArea>
    </format>
    <format dxfId="19">
      <pivotArea dataOnly="0" labelOnly="1" outline="0" fieldPosition="0">
        <references count="2">
          <reference field="3" count="1" selected="0">
            <x v="3"/>
          </reference>
          <reference field="6" count="1">
            <x v="0"/>
          </reference>
        </references>
      </pivotArea>
    </format>
    <format dxfId="18">
      <pivotArea dataOnly="0" labelOnly="1" outline="0" fieldPosition="0">
        <references count="2">
          <reference field="3" count="1" selected="0">
            <x v="0"/>
          </reference>
          <reference field="6" count="2">
            <x v="1"/>
            <x v="2"/>
          </reference>
        </references>
      </pivotArea>
    </format>
    <format dxfId="17">
      <pivotArea dataOnly="0" labelOnly="1" outline="0" fieldPosition="0">
        <references count="2">
          <reference field="3" count="1" selected="0">
            <x v="1"/>
          </reference>
          <reference field="6" count="1">
            <x v="0"/>
          </reference>
        </references>
      </pivotArea>
    </format>
    <format dxfId="16">
      <pivotArea dataOnly="0" labelOnly="1" outline="0" fieldPosition="0">
        <references count="2">
          <reference field="3" count="1" selected="0">
            <x v="2"/>
          </reference>
          <reference field="6" count="2">
            <x v="1"/>
            <x v="2"/>
          </reference>
        </references>
      </pivotArea>
    </format>
    <format dxfId="15">
      <pivotArea dataOnly="0" labelOnly="1" outline="0" fieldPosition="0">
        <references count="2">
          <reference field="3" count="1" selected="0">
            <x v="3"/>
          </reference>
          <reference field="6" count="1">
            <x v="0"/>
          </reference>
        </references>
      </pivotArea>
    </format>
    <format dxfId="14">
      <pivotArea dataOnly="0" labelOnly="1" outline="0" fieldPosition="0">
        <references count="2">
          <reference field="3" count="1" selected="0">
            <x v="0"/>
          </reference>
          <reference field="6" count="2">
            <x v="1"/>
            <x v="2"/>
          </reference>
        </references>
      </pivotArea>
    </format>
    <format dxfId="13">
      <pivotArea dataOnly="0" labelOnly="1" outline="0" fieldPosition="0">
        <references count="2">
          <reference field="3" count="1" selected="0">
            <x v="1"/>
          </reference>
          <reference field="6" count="1">
            <x v="0"/>
          </reference>
        </references>
      </pivotArea>
    </format>
    <format dxfId="12">
      <pivotArea dataOnly="0" labelOnly="1" outline="0" fieldPosition="0">
        <references count="2">
          <reference field="3" count="1" selected="0">
            <x v="2"/>
          </reference>
          <reference field="6" count="2">
            <x v="1"/>
            <x v="2"/>
          </reference>
        </references>
      </pivotArea>
    </format>
    <format dxfId="11">
      <pivotArea dataOnly="0" labelOnly="1" outline="0" fieldPosition="0">
        <references count="2">
          <reference field="3" count="1" selected="0">
            <x v="3"/>
          </reference>
          <reference field="6" count="1">
            <x v="0"/>
          </reference>
        </references>
      </pivotArea>
    </format>
    <format dxfId="10">
      <pivotArea dataOnly="0" labelOnly="1" outline="0" fieldPosition="0">
        <references count="2">
          <reference field="3" count="1" selected="0">
            <x v="0"/>
          </reference>
          <reference field="6" count="2">
            <x v="1"/>
            <x v="2"/>
          </reference>
        </references>
      </pivotArea>
    </format>
    <format dxfId="9">
      <pivotArea dataOnly="0" labelOnly="1" outline="0" fieldPosition="0">
        <references count="2">
          <reference field="3" count="1" selected="0">
            <x v="1"/>
          </reference>
          <reference field="6" count="1">
            <x v="0"/>
          </reference>
        </references>
      </pivotArea>
    </format>
    <format dxfId="8">
      <pivotArea dataOnly="0" labelOnly="1" outline="0" fieldPosition="0">
        <references count="2">
          <reference field="3" count="1" selected="0">
            <x v="2"/>
          </reference>
          <reference field="6" count="2">
            <x v="1"/>
            <x v="2"/>
          </reference>
        </references>
      </pivotArea>
    </format>
    <format dxfId="7">
      <pivotArea dataOnly="0" labelOnly="1" outline="0" fieldPosition="0">
        <references count="2">
          <reference field="3" count="1" selected="0">
            <x v="3"/>
          </reference>
          <reference field="6" count="1">
            <x v="0"/>
          </reference>
        </references>
      </pivotArea>
    </format>
  </formats>
  <pivotTableStyleInfo name="الفصل الدراسي في نظرة سريعة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قائمة بالصفوف ووقت البدء لكل أسبوع على حِدة"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J9" headerRowDxfId="110" dataDxfId="109" totalsRowDxfId="108">
  <tableColumns count="9">
    <tableColumn id="1" xr3:uid="{00000000-0010-0000-0000-000001000000}" name="معرّف المادة الدراسية" totalsRowLabel="الإجمالي" dataDxfId="107" totalsRowDxfId="106"/>
    <tableColumn id="2" xr3:uid="{00000000-0010-0000-0000-000002000000}" name="الاسم" dataDxfId="105" totalsRowDxfId="104"/>
    <tableColumn id="3" xr3:uid="{00000000-0010-0000-0000-000003000000}" name="المعلم" dataDxfId="103" totalsRowDxfId="102"/>
    <tableColumn id="4" xr3:uid="{00000000-0010-0000-0000-000004000000}" name="اليوم" dataDxfId="101" totalsRowDxfId="100"/>
    <tableColumn id="5" xr3:uid="{00000000-0010-0000-0000-000005000000}" name="السنة" dataDxfId="99" totalsRowDxfId="98">
      <calculatedColumnFormula>YEAR(TODAY())</calculatedColumnFormula>
    </tableColumn>
    <tableColumn id="6" xr3:uid="{00000000-0010-0000-0000-000006000000}" name="الفصل الدراسي" dataDxfId="97" totalsRowDxfId="96"/>
    <tableColumn id="7" xr3:uid="{00000000-0010-0000-0000-000007000000}" name="وقت البدء" dataDxfId="95" totalsRowDxfId="94"/>
    <tableColumn id="8" xr3:uid="{00000000-0010-0000-0000-000008000000}" name="وقت الانتهاء" dataDxfId="93" totalsRowDxfId="92"/>
    <tableColumn id="9" xr3:uid="{00000000-0010-0000-0000-000009000000}" name="المدة" totalsRowFunction="count" dataDxfId="91" totalsRowDxfId="90">
      <calculatedColumnFormula>IF(AND(ISNUMBER(ClassListTable[[#This Row],[وقت الانتهاء]]),ISNUMBER(ClassListTable[[#This Row],[وقت البدء]])),ClassListTable[[#This Row],[وقت الانتهاء]]-ClassListTable[[#This Row],[وقت البدء]],"")</calculatedColumnFormula>
    </tableColumn>
  </tableColumns>
  <tableStyleInfo name="الفصل الدراسي في نظرة سريعة" showFirstColumn="0" showLastColumn="0" showRowStripes="1" showColumnStripes="0"/>
  <extLst>
    <ext xmlns:x14="http://schemas.microsoft.com/office/spreadsheetml/2009/9/main" uri="{504A1905-F514-4f6f-8877-14C23A59335A}">
      <x14:table altTextSummary="أدخل معرفة المادة الدراسية واسم المادة الدراسية واسم المعلم واليوم والسنة وأوقات البدء والانتهاء. حدد اسم الفصل الدراسي في هذا الجدول. يتم احتساب الفترة الزمنية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عمل" displayName="عمل" ref="B2:G9" headerRowDxfId="89" dataDxfId="88" totalsRowDxfId="87">
  <autoFilter ref="B2:G9" xr:uid="{00000000-0009-0000-0100-000002000000}"/>
  <tableColumns count="6">
    <tableColumn id="1" xr3:uid="{00000000-0010-0000-0100-000001000000}" name="معرّف المادة الدراسية" totalsRowLabel="الإجمالي" dataDxfId="86" totalsRowDxfId="85"/>
    <tableColumn id="6" xr3:uid="{00000000-0010-0000-0100-000006000000}" name="الاسم" dataDxfId="84" totalsRowDxfId="83">
      <calculatedColumnFormula>IFERROR(VLOOKUP(عمل[[#This Row],[معرّف المادة الدراسية]],ClassListTable[],2,0),"")</calculatedColumnFormula>
    </tableColumn>
    <tableColumn id="2" xr3:uid="{00000000-0010-0000-0100-000002000000}" name="السنة" dataDxfId="82" totalsRowDxfId="81">
      <calculatedColumnFormula>YEAR(TODAY())</calculatedColumnFormula>
    </tableColumn>
    <tableColumn id="3" xr3:uid="{00000000-0010-0000-0100-000003000000}" name="الفصل الدراسي" dataDxfId="80" totalsRowDxfId="79"/>
    <tableColumn id="4" xr3:uid="{00000000-0010-0000-0100-000004000000}" name="وصف العنصر" dataDxfId="78" totalsRowDxfId="77"/>
    <tableColumn id="5" xr3:uid="{00000000-0010-0000-0100-000005000000}" name="تاريخ الاستحقاق" totalsRowFunction="count" dataDxfId="76" totalsRowDxfId="75" dataCellStyle="التاريخ"/>
  </tableColumns>
  <tableStyleInfo name="الفصل الدراسي في نظرة سريعة" showFirstColumn="0" showLastColumn="0" showRowStripes="1" showColumnStripes="0"/>
  <extLst>
    <ext xmlns:x14="http://schemas.microsoft.com/office/spreadsheetml/2009/9/main" uri="{504A1905-F514-4f6f-8877-14C23A59335A}">
      <x14:table altTextSummary="حدد معرف المادة الدراسية واسم الفصل الدراسي ومن ثم أدخل السنة ووصف العنصر وتاريخ الاستحقاق في هذا الجدول. يتم تحديث الاسم تلقائياً"/>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A1:L9"/>
  <sheetViews>
    <sheetView showGridLines="0" rightToLeft="1" tabSelected="1" zoomScaleNormal="100" workbookViewId="0"/>
  </sheetViews>
  <sheetFormatPr defaultRowHeight="30" customHeight="1" x14ac:dyDescent="0.2"/>
  <cols>
    <col min="1" max="1" width="3.125" style="28" customWidth="1"/>
    <col min="2" max="2" width="21" style="28" customWidth="1"/>
    <col min="3" max="3" width="35.375" style="28" customWidth="1"/>
    <col min="4" max="4" width="19.5" style="28" customWidth="1"/>
    <col min="5" max="5" width="13.625" style="28" customWidth="1"/>
    <col min="6" max="6" width="9.875" style="28" customWidth="1"/>
    <col min="7" max="7" width="17" style="28" customWidth="1"/>
    <col min="8" max="9" width="14.75" style="28" customWidth="1"/>
    <col min="10" max="10" width="17.875" style="28" bestFit="1" customWidth="1"/>
    <col min="11" max="11" width="3.5" style="28" customWidth="1"/>
    <col min="12" max="12" width="31.625" style="28" customWidth="1"/>
    <col min="13" max="16384" width="9" style="28"/>
  </cols>
  <sheetData>
    <row r="1" spans="1:12" ht="50.25" customHeight="1" x14ac:dyDescent="0.2">
      <c r="A1" s="15"/>
      <c r="B1" s="40" t="s">
        <v>0</v>
      </c>
      <c r="C1" s="40"/>
      <c r="D1" s="40"/>
      <c r="E1" s="40"/>
      <c r="F1" s="40"/>
      <c r="G1" s="40"/>
      <c r="H1" s="40"/>
      <c r="I1" s="40"/>
      <c r="J1" s="40"/>
    </row>
    <row r="2" spans="1:12" ht="30" customHeight="1" x14ac:dyDescent="0.2">
      <c r="A2" s="15"/>
      <c r="B2" s="16" t="s">
        <v>1</v>
      </c>
      <c r="C2" s="16" t="s">
        <v>6</v>
      </c>
      <c r="D2" s="16" t="s">
        <v>11</v>
      </c>
      <c r="E2" s="16" t="s">
        <v>16</v>
      </c>
      <c r="F2" s="16" t="s">
        <v>22</v>
      </c>
      <c r="G2" s="16" t="s">
        <v>23</v>
      </c>
      <c r="H2" s="17" t="s">
        <v>24</v>
      </c>
      <c r="I2" s="17" t="s">
        <v>25</v>
      </c>
      <c r="J2" s="16" t="s">
        <v>26</v>
      </c>
    </row>
    <row r="3" spans="1:12" ht="30" customHeight="1" x14ac:dyDescent="0.2">
      <c r="A3" s="15"/>
      <c r="B3" s="18" t="s">
        <v>2</v>
      </c>
      <c r="C3" s="18" t="s">
        <v>7</v>
      </c>
      <c r="D3" s="18" t="s">
        <v>12</v>
      </c>
      <c r="E3" s="18" t="s">
        <v>17</v>
      </c>
      <c r="F3" s="18">
        <f ca="1">YEAR(TODAY())</f>
        <v>2019</v>
      </c>
      <c r="G3" s="18" t="s">
        <v>41</v>
      </c>
      <c r="H3" s="31">
        <v>0.58333333333333337</v>
      </c>
      <c r="I3" s="31">
        <v>0.64583333333333337</v>
      </c>
      <c r="J3" s="32">
        <f>IF(AND(ISNUMBER(ClassListTable[[#This Row],[وقت الانتهاء]]),ISNUMBER(ClassListTable[[#This Row],[وقت البدء]])),ClassListTable[[#This Row],[وقت الانتهاء]]-ClassListTable[[#This Row],[وقت البدء]],"")</f>
        <v>6.25E-2</v>
      </c>
      <c r="L3" s="37"/>
    </row>
    <row r="4" spans="1:12" ht="30" customHeight="1" x14ac:dyDescent="0.2">
      <c r="A4" s="15"/>
      <c r="B4" s="18" t="s">
        <v>2</v>
      </c>
      <c r="C4" s="18" t="s">
        <v>7</v>
      </c>
      <c r="D4" s="18" t="s">
        <v>12</v>
      </c>
      <c r="E4" s="18" t="s">
        <v>18</v>
      </c>
      <c r="F4" s="18">
        <f t="shared" ref="F4:F9" ca="1" si="0">YEAR(TODAY())</f>
        <v>2019</v>
      </c>
      <c r="G4" s="18" t="s">
        <v>41</v>
      </c>
      <c r="H4" s="31">
        <v>0.58333333333333337</v>
      </c>
      <c r="I4" s="31">
        <v>0.64583333333333337</v>
      </c>
      <c r="J4" s="32">
        <f>IF(AND(ISNUMBER(ClassListTable[[#This Row],[وقت الانتهاء]]),ISNUMBER(ClassListTable[[#This Row],[وقت البدء]])),ClassListTable[[#This Row],[وقت الانتهاء]]-ClassListTable[[#This Row],[وقت البدء]],"")</f>
        <v>6.25E-2</v>
      </c>
      <c r="L4" s="37"/>
    </row>
    <row r="5" spans="1:12" ht="30" customHeight="1" x14ac:dyDescent="0.2">
      <c r="A5" s="15"/>
      <c r="B5" s="18" t="s">
        <v>3</v>
      </c>
      <c r="C5" s="18" t="s">
        <v>8</v>
      </c>
      <c r="D5" s="18" t="s">
        <v>13</v>
      </c>
      <c r="E5" s="18" t="s">
        <v>19</v>
      </c>
      <c r="F5" s="18">
        <f t="shared" ca="1" si="0"/>
        <v>2019</v>
      </c>
      <c r="G5" s="18" t="s">
        <v>41</v>
      </c>
      <c r="H5" s="31">
        <v>0.41666666666666669</v>
      </c>
      <c r="I5" s="31">
        <v>0.47916666666666669</v>
      </c>
      <c r="J5" s="32">
        <f>IF(AND(ISNUMBER(ClassListTable[[#This Row],[وقت الانتهاء]]),ISNUMBER(ClassListTable[[#This Row],[وقت البدء]])),ClassListTable[[#This Row],[وقت الانتهاء]]-ClassListTable[[#This Row],[وقت البدء]],"")</f>
        <v>6.25E-2</v>
      </c>
      <c r="L5" s="37"/>
    </row>
    <row r="6" spans="1:12" ht="30" customHeight="1" x14ac:dyDescent="0.2">
      <c r="A6" s="15"/>
      <c r="B6" s="18" t="s">
        <v>3</v>
      </c>
      <c r="C6" s="18" t="s">
        <v>8</v>
      </c>
      <c r="D6" s="18" t="s">
        <v>13</v>
      </c>
      <c r="E6" s="18" t="s">
        <v>20</v>
      </c>
      <c r="F6" s="18">
        <f t="shared" ca="1" si="0"/>
        <v>2019</v>
      </c>
      <c r="G6" s="18" t="s">
        <v>41</v>
      </c>
      <c r="H6" s="31">
        <v>0.41666666666666669</v>
      </c>
      <c r="I6" s="31">
        <v>0.47916666666666669</v>
      </c>
      <c r="J6" s="32">
        <f>IF(AND(ISNUMBER(ClassListTable[[#This Row],[وقت الانتهاء]]),ISNUMBER(ClassListTable[[#This Row],[وقت البدء]])),ClassListTable[[#This Row],[وقت الانتهاء]]-ClassListTable[[#This Row],[وقت البدء]],"")</f>
        <v>6.25E-2</v>
      </c>
      <c r="L6" s="37"/>
    </row>
    <row r="7" spans="1:12" ht="30" customHeight="1" x14ac:dyDescent="0.2">
      <c r="A7" s="15"/>
      <c r="B7" s="18" t="s">
        <v>4</v>
      </c>
      <c r="C7" s="18" t="s">
        <v>9</v>
      </c>
      <c r="D7" s="18" t="s">
        <v>14</v>
      </c>
      <c r="E7" s="18" t="s">
        <v>17</v>
      </c>
      <c r="F7" s="18">
        <f t="shared" ca="1" si="0"/>
        <v>2019</v>
      </c>
      <c r="G7" s="18" t="s">
        <v>41</v>
      </c>
      <c r="H7" s="31">
        <v>0.45833333333333331</v>
      </c>
      <c r="I7" s="31">
        <v>0.5</v>
      </c>
      <c r="J7" s="32">
        <f>IF(AND(ISNUMBER(ClassListTable[[#This Row],[وقت الانتهاء]]),ISNUMBER(ClassListTable[[#This Row],[وقت البدء]])),ClassListTable[[#This Row],[وقت الانتهاء]]-ClassListTable[[#This Row],[وقت البدء]],"")</f>
        <v>4.1666666666666685E-2</v>
      </c>
      <c r="L7" s="37"/>
    </row>
    <row r="8" spans="1:12" ht="30" customHeight="1" x14ac:dyDescent="0.2">
      <c r="A8" s="15"/>
      <c r="B8" s="18" t="s">
        <v>4</v>
      </c>
      <c r="C8" s="18" t="s">
        <v>9</v>
      </c>
      <c r="D8" s="18" t="s">
        <v>14</v>
      </c>
      <c r="E8" s="18" t="s">
        <v>18</v>
      </c>
      <c r="F8" s="18">
        <f t="shared" ca="1" si="0"/>
        <v>2019</v>
      </c>
      <c r="G8" s="18" t="s">
        <v>41</v>
      </c>
      <c r="H8" s="31">
        <v>0.45833333333333331</v>
      </c>
      <c r="I8" s="31">
        <v>0.5</v>
      </c>
      <c r="J8" s="32">
        <f>IF(AND(ISNUMBER(ClassListTable[[#This Row],[وقت الانتهاء]]),ISNUMBER(ClassListTable[[#This Row],[وقت البدء]])),ClassListTable[[#This Row],[وقت الانتهاء]]-ClassListTable[[#This Row],[وقت البدء]],"")</f>
        <v>4.1666666666666685E-2</v>
      </c>
      <c r="L8" s="37"/>
    </row>
    <row r="9" spans="1:12" ht="30" customHeight="1" x14ac:dyDescent="0.2">
      <c r="A9" s="15"/>
      <c r="B9" s="18" t="s">
        <v>5</v>
      </c>
      <c r="C9" s="18" t="s">
        <v>10</v>
      </c>
      <c r="D9" s="18" t="s">
        <v>15</v>
      </c>
      <c r="E9" s="18" t="s">
        <v>21</v>
      </c>
      <c r="F9" s="18">
        <f t="shared" ca="1" si="0"/>
        <v>2019</v>
      </c>
      <c r="G9" s="18" t="s">
        <v>41</v>
      </c>
      <c r="H9" s="31">
        <v>0.41666666666666669</v>
      </c>
      <c r="I9" s="31">
        <v>0.45833333333333331</v>
      </c>
      <c r="J9" s="32">
        <f>IF(AND(ISNUMBER(ClassListTable[[#This Row],[وقت الانتهاء]]),ISNUMBER(ClassListTable[[#This Row],[وقت البدء]])),ClassListTable[[#This Row],[وقت الانتهاء]]-ClassListTable[[#This Row],[وقت البدء]],"")</f>
        <v>4.166666666666663E-2</v>
      </c>
    </row>
  </sheetData>
  <mergeCells count="2">
    <mergeCell ref="B1:J1"/>
    <mergeCell ref="L3:L8"/>
  </mergeCells>
  <dataValidations count="13">
    <dataValidation allowBlank="1" showInputMessage="1" showErrorMessage="1" prompt="قم بإنشاء قائمة صفوف في ورقة العمل هذه. أدخِل التفاصيل في جدول قائمة الصفوف. أدخل المواعيد النهائية للتسليم، والجدول الزمني الأسبوعي وتقويم الفصل الدراسي في أوراق العمل الأخرى. توجد تلميحات في الخلية L3" sqref="A1" xr:uid="{00000000-0002-0000-0000-000000000000}"/>
    <dataValidation allowBlank="1" showInputMessage="1" showErrorMessage="1" prompt="يوجد عنوان ورقة العمل هذه في هذه الخلية" sqref="B1:J1" xr:uid="{00000000-0002-0000-0000-000001000000}"/>
    <dataValidation allowBlank="1" showInputMessage="1" showErrorMessage="1" prompt="أدخل &quot;معرّف المادة الدراسية&quot; في هذا العمود أسفل هذا العنوان" sqref="B2" xr:uid="{00000000-0002-0000-0000-000002000000}"/>
    <dataValidation allowBlank="1" showInputMessage="1" showErrorMessage="1" prompt="أدخل &quot;اسم المادة الدراسية&quot; في هذا العمود أسفل هذا العنوان" sqref="C2" xr:uid="{00000000-0002-0000-0000-000003000000}"/>
    <dataValidation allowBlank="1" showInputMessage="1" showErrorMessage="1" prompt="أدخل &quot;اسم المعلم&quot; في هذا العمود أسفل هذا العنوان" sqref="D2" xr:uid="{00000000-0002-0000-0000-000004000000}"/>
    <dataValidation allowBlank="1" showInputMessage="1" showErrorMessage="1" prompt="أدخل &quot;اليوم&quot; في هذا العمود أسفل هذا العنوان" sqref="E2" xr:uid="{00000000-0002-0000-0000-000005000000}"/>
    <dataValidation allowBlank="1" showInputMessage="1" showErrorMessage="1" prompt="أدخل &quot;السنة&quot; في هذا العمود أسفل هذا العنوان" sqref="F2" xr:uid="{00000000-0002-0000-0000-000006000000}"/>
    <dataValidation allowBlank="1" showInputMessage="1" showErrorMessage="1" prompt="حدد &quot;اسم الفصل الدراسي&quot; في هذا العمود أسفل هذا العنوان. اضغط على ALT+سهم لأسفل لتحديد الخيارات، ثم اضغط على السهم لأسفل ومفتاح الإدخال ENTER لإجراء تحديد" sqref="G2" xr:uid="{00000000-0002-0000-0000-000007000000}"/>
    <dataValidation allowBlank="1" showInputMessage="1" showErrorMessage="1" prompt="أدخل &quot;وقت البدء&quot; في هذا العمود أسفل هذا العنوان" sqref="H2" xr:uid="{00000000-0002-0000-0000-000008000000}"/>
    <dataValidation allowBlank="1" showInputMessage="1" showErrorMessage="1" prompt="أدخل وقت &quot;الانتهاء&quot; في هذا العمود ضمن هذا العنوان" sqref="I2" xr:uid="{00000000-0002-0000-0000-000009000000}"/>
    <dataValidation allowBlank="1" showInputMessage="1" showErrorMessage="1" prompt="يتم حساب الفترة تلقائياً في هذا العمود أسفل هذا العنوان" sqref="J2" xr:uid="{00000000-0002-0000-0000-00000A000000}"/>
    <dataValidation type="list" errorStyle="warning" allowBlank="1" showInputMessage="1" showErrorMessage="1" error="حدد اسم الفصل الدراسي من القائمة. وحدد &quot;إلغاء الأمر&quot;، واضغط على مفتاحي ALT+سهم لأسفل لإظهار الخيارات، ثم اضغط على مفتاح السهم لأسفل ومفتاح الإدخال ENTER لإجراء تحديد" sqref="G3:G9" xr:uid="{00000000-0002-0000-0000-00000B000000}">
      <formula1>"الخريف, الشتاء, الربيع, الصيف"</formula1>
    </dataValidation>
    <dataValidation allowBlank="1" showInputMessage="1" showErrorMessage="1" prompt="تلميح قائمة الصف: _x000a__x000a_أدخل الصفوف الفردية في هذا الجدول. يتم تحديث فترة الصف تلقائياً"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I9"/>
  <sheetViews>
    <sheetView showGridLines="0" rightToLeft="1" zoomScaleNormal="100" workbookViewId="0"/>
  </sheetViews>
  <sheetFormatPr defaultRowHeight="30" customHeight="1" x14ac:dyDescent="0.2"/>
  <cols>
    <col min="1" max="1" width="3.125" style="36" customWidth="1"/>
    <col min="2" max="2" width="22.125" style="36" bestFit="1" customWidth="1"/>
    <col min="3" max="3" width="38.75" style="36" customWidth="1"/>
    <col min="4" max="4" width="8.75" style="36" customWidth="1"/>
    <col min="5" max="5" width="17.125" style="36" bestFit="1" customWidth="1"/>
    <col min="6" max="6" width="28.75" style="36" customWidth="1"/>
    <col min="7" max="7" width="17.5" style="36" bestFit="1" customWidth="1"/>
    <col min="8" max="8" width="3.5" style="36" customWidth="1"/>
    <col min="9" max="9" width="31.625" style="36" customWidth="1"/>
    <col min="10" max="16384" width="9" style="36"/>
  </cols>
  <sheetData>
    <row r="1" spans="1:9" ht="50.25" customHeight="1" x14ac:dyDescent="0.2">
      <c r="A1" s="15"/>
      <c r="B1" s="40" t="s">
        <v>27</v>
      </c>
      <c r="C1" s="40"/>
      <c r="D1" s="40"/>
      <c r="E1" s="40"/>
      <c r="F1" s="40"/>
      <c r="G1" s="40"/>
    </row>
    <row r="2" spans="1:9" ht="30" customHeight="1" x14ac:dyDescent="0.2">
      <c r="A2" s="15"/>
      <c r="B2" s="16" t="s">
        <v>1</v>
      </c>
      <c r="C2" s="16" t="s">
        <v>6</v>
      </c>
      <c r="D2" s="16" t="s">
        <v>22</v>
      </c>
      <c r="E2" s="16" t="s">
        <v>23</v>
      </c>
      <c r="F2" s="16" t="s">
        <v>28</v>
      </c>
      <c r="G2" s="16" t="s">
        <v>34</v>
      </c>
    </row>
    <row r="3" spans="1:9" ht="30" customHeight="1" x14ac:dyDescent="0.2">
      <c r="A3" s="15"/>
      <c r="B3" s="18" t="s">
        <v>3</v>
      </c>
      <c r="C3" s="18" t="str">
        <f>IFERROR(VLOOKUP(عمل[[#This Row],[معرّف المادة الدراسية]],ClassListTable[],2,0),"")</f>
        <v>كتابة التركيب</v>
      </c>
      <c r="D3" s="18">
        <f ca="1">YEAR(TODAY())</f>
        <v>2019</v>
      </c>
      <c r="E3" s="18" t="s">
        <v>41</v>
      </c>
      <c r="F3" s="18" t="s">
        <v>29</v>
      </c>
      <c r="G3" s="29">
        <f ca="1">DATE(YEAR(TODAY()),1,15)</f>
        <v>43480</v>
      </c>
      <c r="I3" s="37"/>
    </row>
    <row r="4" spans="1:9" ht="30" customHeight="1" x14ac:dyDescent="0.2">
      <c r="A4" s="15"/>
      <c r="B4" s="18" t="s">
        <v>2</v>
      </c>
      <c r="C4" s="18" t="str">
        <f>IFERROR(VLOOKUP(عمل[[#This Row],[معرّف المادة الدراسية]],ClassListTable[],2,0),"")</f>
        <v>مقدمة حول تطبيقات الكمبيوتر</v>
      </c>
      <c r="D4" s="18">
        <f t="shared" ref="D4:D9" ca="1" si="0">YEAR(TODAY())</f>
        <v>2019</v>
      </c>
      <c r="E4" s="18" t="s">
        <v>41</v>
      </c>
      <c r="F4" s="18" t="s">
        <v>30</v>
      </c>
      <c r="G4" s="29">
        <f ca="1">DATE(YEAR(TODAY()),2,4)</f>
        <v>43500</v>
      </c>
      <c r="I4" s="37"/>
    </row>
    <row r="5" spans="1:9" ht="30" customHeight="1" x14ac:dyDescent="0.2">
      <c r="A5" s="15"/>
      <c r="B5" s="18" t="s">
        <v>3</v>
      </c>
      <c r="C5" s="18" t="str">
        <f>IFERROR(VLOOKUP(عمل[[#This Row],[معرّف المادة الدراسية]],ClassListTable[],2,0),"")</f>
        <v>كتابة التركيب</v>
      </c>
      <c r="D5" s="18">
        <f t="shared" ca="1" si="0"/>
        <v>2019</v>
      </c>
      <c r="E5" s="18" t="s">
        <v>41</v>
      </c>
      <c r="F5" s="18" t="s">
        <v>31</v>
      </c>
      <c r="G5" s="29">
        <f ca="1">DATE(YEAR(TODAY()),2,5)</f>
        <v>43501</v>
      </c>
      <c r="I5" s="37"/>
    </row>
    <row r="6" spans="1:9" ht="30" customHeight="1" x14ac:dyDescent="0.2">
      <c r="A6" s="15"/>
      <c r="B6" s="18" t="s">
        <v>2</v>
      </c>
      <c r="C6" s="18" t="str">
        <f>IFERROR(VLOOKUP(عمل[[#This Row],[معرّف المادة الدراسية]],ClassListTable[],2,0),"")</f>
        <v>مقدمة حول تطبيقات الكمبيوتر</v>
      </c>
      <c r="D6" s="18">
        <f t="shared" ca="1" si="0"/>
        <v>2019</v>
      </c>
      <c r="E6" s="18" t="s">
        <v>41</v>
      </c>
      <c r="F6" s="18" t="s">
        <v>32</v>
      </c>
      <c r="G6" s="29">
        <f ca="1">DATE(YEAR(TODAY()),2,18)</f>
        <v>43514</v>
      </c>
      <c r="I6" s="37"/>
    </row>
    <row r="7" spans="1:9" ht="30" customHeight="1" x14ac:dyDescent="0.2">
      <c r="A7" s="15"/>
      <c r="B7" s="18" t="s">
        <v>2</v>
      </c>
      <c r="C7" s="18" t="str">
        <f>IFERROR(VLOOKUP(عمل[[#This Row],[معرّف المادة الدراسية]],ClassListTable[],2,0),"")</f>
        <v>مقدمة حول تطبيقات الكمبيوتر</v>
      </c>
      <c r="D7" s="18">
        <f t="shared" ca="1" si="0"/>
        <v>2019</v>
      </c>
      <c r="E7" s="18" t="s">
        <v>41</v>
      </c>
      <c r="F7" s="18" t="s">
        <v>33</v>
      </c>
      <c r="G7" s="29">
        <f ca="1">DATE(YEAR(TODAY()),3,11)</f>
        <v>43535</v>
      </c>
      <c r="I7" s="37"/>
    </row>
    <row r="8" spans="1:9" ht="30" customHeight="1" x14ac:dyDescent="0.2">
      <c r="A8" s="15"/>
      <c r="B8" s="18" t="s">
        <v>3</v>
      </c>
      <c r="C8" s="18" t="str">
        <f>IFERROR(VLOOKUP(عمل[[#This Row],[معرّف المادة الدراسية]],ClassListTable[],2,0),"")</f>
        <v>كتابة التركيب</v>
      </c>
      <c r="D8" s="18">
        <f t="shared" ca="1" si="0"/>
        <v>2019</v>
      </c>
      <c r="E8" s="18" t="s">
        <v>41</v>
      </c>
      <c r="F8" s="18" t="s">
        <v>30</v>
      </c>
      <c r="G8" s="29">
        <f ca="1">DATE(YEAR(TODAY()),3,17)</f>
        <v>43541</v>
      </c>
      <c r="I8" s="37"/>
    </row>
    <row r="9" spans="1:9" ht="30" customHeight="1" x14ac:dyDescent="0.2">
      <c r="A9" s="15"/>
      <c r="B9" s="18" t="s">
        <v>3</v>
      </c>
      <c r="C9" s="18" t="str">
        <f>IFERROR(VLOOKUP(عمل[[#This Row],[معرّف المادة الدراسية]],ClassListTable[],2,0),"")</f>
        <v>كتابة التركيب</v>
      </c>
      <c r="D9" s="18">
        <f t="shared" ca="1" si="0"/>
        <v>2019</v>
      </c>
      <c r="E9" s="18" t="s">
        <v>41</v>
      </c>
      <c r="F9" s="18" t="s">
        <v>33</v>
      </c>
      <c r="G9" s="29">
        <f ca="1">DATE(YEAR(TODAY()),4,2)</f>
        <v>43557</v>
      </c>
    </row>
  </sheetData>
  <dataConsolidate/>
  <mergeCells count="2">
    <mergeCell ref="B1:G1"/>
    <mergeCell ref="I3:I8"/>
  </mergeCells>
  <dataValidations count="11">
    <dataValidation allowBlank="1" showInputMessage="1" showErrorMessage="1" prompt="أدخل مواعيد التسليم النهائية في جدول العمل في ورقة العمل هذه. التلميحات في الخلية I3_x000a_" sqref="A1" xr:uid="{00000000-0002-0000-0100-000001000000}"/>
    <dataValidation allowBlank="1" showInputMessage="1" showErrorMessage="1" prompt="يوجد عنوان ورقة العمل هذه في هذه الخلية" sqref="B1:G1" xr:uid="{00000000-0002-0000-0100-000002000000}"/>
    <dataValidation allowBlank="1" showInputMessage="1" showErrorMessage="1" prompt="حدّد &quot;معرف المادة الدراسية&quot; في هذا العمود ضمن هذا العنوان. اضغط على ALT+سهم لأسفل للحصول على خيارات، ثم سهم لأسفل ومفتاح الإدخال ENTER للتحديد. استخدم عوامل تصفية العناوين للعثور على إدخالات معينة" sqref="B2" xr:uid="{00000000-0002-0000-0100-000003000000}"/>
    <dataValidation allowBlank="1" showInputMessage="1" showErrorMessage="1" prompt="يتم تحديث اسم المادة الدراسية تلقائياً في هذا العمود أسفل هذا العنوان" sqref="C2" xr:uid="{00000000-0002-0000-0100-000004000000}"/>
    <dataValidation allowBlank="1" showInputMessage="1" showErrorMessage="1" prompt="أدخل &quot;السنة&quot; في هذا العمود أسفل هذا العنوان" sqref="D2" xr:uid="{00000000-0002-0000-0100-000005000000}"/>
    <dataValidation allowBlank="1" showInputMessage="1" showErrorMessage="1" prompt="حدد &quot;اسم الفصل الدراسي&quot; في هذا العمود أسفل هذا العنوان. اضغط على ALT+سهم لأسفل لتحديد الخيارات، ثم اضغط على السهم لأسفل ومفتاح الإدخال ENTER لإجراء تحديد" sqref="E2" xr:uid="{00000000-0002-0000-0100-000006000000}"/>
    <dataValidation allowBlank="1" showInputMessage="1" showErrorMessage="1" prompt="أدخل &quot;وصف العنصر&quot; في هذا العمود ضمن هذا العنوان" sqref="F2" xr:uid="{00000000-0002-0000-0100-000007000000}"/>
    <dataValidation allowBlank="1" showInputMessage="1" showErrorMessage="1" prompt="أدخل &quot;تاريخ الاستحقاق&quot; في هذا العمود أسفل هذا العنوان" sqref="G2" xr:uid="{00000000-0002-0000-0100-000008000000}"/>
    <dataValidation type="list" errorStyle="warning" allowBlank="1" showInputMessage="1" showErrorMessage="1" error="حدد &quot;معرف المادة الدراسية&quot; من القائمة. حدد &quot;إلغاء الأمر&quot;، واضغط على مفتاحي ALT+سهم لأسفل لإظهار الخيارات، ثم اضغط على مفتاح السهم لأسفل ومفتاح الإدخال ENTER لإجراء تحديد" sqref="B3:B9" xr:uid="{00000000-0002-0000-0100-000009000000}">
      <formula1>قائمة_الصفوف</formula1>
    </dataValidation>
    <dataValidation type="list" errorStyle="warning" allowBlank="1" showInputMessage="1" showErrorMessage="1" error="حدد اسم الفصل الدراسي من القائمة. وحدد &quot;إلغاء الأمر&quot;، واضغط على مفتاحي ALT+سهم لأسفل لإظهار الخيارات، ثم اضغط على مفتاح السهم لأسفل ومفتاح الإدخال ENTER لإجراء تحديد" sqref="E3:E9" xr:uid="{00000000-0002-0000-0100-00000A000000}">
      <formula1>"الخريف, الشتاء, الربيع, الصيف"</formula1>
    </dataValidation>
    <dataValidation allowBlank="1" showInputMessage="1" showErrorMessage="1" prompt="تلميح إدخال البيانات: _x000a__x000a_حدد معرف المادة الدراسية. تتم تعبئة اسم المادة الدراسية تلقائياً. _x000a__x000a_بعد تحديث ورقة قوائم الصفوف، حدّث الجدول الزمني الأسبوعي لمشاهدة تلك التغييرات"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A1:F21"/>
  <sheetViews>
    <sheetView showGridLines="0" rightToLeft="1" zoomScaleNormal="100" workbookViewId="0"/>
  </sheetViews>
  <sheetFormatPr defaultRowHeight="30" customHeight="1" x14ac:dyDescent="0.2"/>
  <cols>
    <col min="1" max="1" width="3.125" style="1" customWidth="1"/>
    <col min="2" max="2" width="18.75" style="1" customWidth="1"/>
    <col min="3" max="3" width="15.5" style="19" customWidth="1"/>
    <col min="4" max="4" width="27.25" style="1" customWidth="1"/>
    <col min="5" max="5" width="3.5" style="1" customWidth="1"/>
    <col min="6" max="6" width="31.625" style="1" customWidth="1"/>
    <col min="7" max="9" width="32.875" style="1" customWidth="1"/>
    <col min="10" max="16384" width="9" style="1"/>
  </cols>
  <sheetData>
    <row r="1" spans="1:6" ht="50.25" customHeight="1" x14ac:dyDescent="0.2">
      <c r="A1" s="15"/>
      <c r="B1" s="40" t="s">
        <v>35</v>
      </c>
      <c r="C1" s="40"/>
      <c r="D1" s="40"/>
      <c r="E1" s="14"/>
      <c r="F1" s="14"/>
    </row>
    <row r="2" spans="1:6" ht="14.25" x14ac:dyDescent="0.2">
      <c r="A2" s="15"/>
      <c r="B2" s="33" t="s">
        <v>16</v>
      </c>
      <c r="C2" s="33" t="s">
        <v>24</v>
      </c>
      <c r="D2" s="33" t="s">
        <v>6</v>
      </c>
      <c r="E2" s="14"/>
      <c r="F2" s="14"/>
    </row>
    <row r="3" spans="1:6" ht="30" customHeight="1" x14ac:dyDescent="0.2">
      <c r="A3" s="15"/>
      <c r="B3" s="34" t="s">
        <v>17</v>
      </c>
      <c r="C3" s="35">
        <v>0.45833333333333331</v>
      </c>
      <c r="D3" s="34" t="s">
        <v>9</v>
      </c>
      <c r="E3" s="14"/>
      <c r="F3" s="37"/>
    </row>
    <row r="4" spans="1:6" ht="30" customHeight="1" x14ac:dyDescent="0.2">
      <c r="A4" s="15"/>
      <c r="B4" s="34"/>
      <c r="C4" s="35">
        <v>0.58333333333333337</v>
      </c>
      <c r="D4" s="34" t="s">
        <v>7</v>
      </c>
      <c r="E4" s="14"/>
      <c r="F4" s="37"/>
    </row>
    <row r="5" spans="1:6" ht="30" customHeight="1" x14ac:dyDescent="0.2">
      <c r="A5" s="15"/>
      <c r="B5" s="34" t="s">
        <v>19</v>
      </c>
      <c r="C5" s="35">
        <v>0.41666666666666669</v>
      </c>
      <c r="D5" s="34" t="s">
        <v>8</v>
      </c>
      <c r="E5" s="14"/>
      <c r="F5" s="37"/>
    </row>
    <row r="6" spans="1:6" ht="30" customHeight="1" x14ac:dyDescent="0.2">
      <c r="A6" s="15"/>
      <c r="B6" s="34" t="s">
        <v>18</v>
      </c>
      <c r="C6" s="35">
        <v>0.45833333333333331</v>
      </c>
      <c r="D6" s="34" t="s">
        <v>9</v>
      </c>
      <c r="E6" s="14"/>
      <c r="F6" s="37"/>
    </row>
    <row r="7" spans="1:6" ht="30" customHeight="1" x14ac:dyDescent="0.2">
      <c r="A7" s="15"/>
      <c r="B7" s="34"/>
      <c r="C7" s="35">
        <v>0.58333333333333337</v>
      </c>
      <c r="D7" s="34" t="s">
        <v>7</v>
      </c>
      <c r="E7" s="14"/>
      <c r="F7" s="37"/>
    </row>
    <row r="8" spans="1:6" ht="30" customHeight="1" x14ac:dyDescent="0.2">
      <c r="A8" s="15"/>
      <c r="B8" s="34" t="s">
        <v>20</v>
      </c>
      <c r="C8" s="35">
        <v>0.41666666666666669</v>
      </c>
      <c r="D8" s="34" t="s">
        <v>8</v>
      </c>
      <c r="E8" s="14"/>
      <c r="F8" s="37"/>
    </row>
    <row r="9" spans="1:6" ht="30" customHeight="1" x14ac:dyDescent="0.2">
      <c r="A9" s="15"/>
      <c r="B9" s="34" t="s">
        <v>21</v>
      </c>
      <c r="C9" s="35">
        <v>0.41666666666666669</v>
      </c>
      <c r="D9" s="34" t="s">
        <v>10</v>
      </c>
      <c r="E9" s="14"/>
      <c r="F9" s="14"/>
    </row>
    <row r="10" spans="1:6" ht="30" customHeight="1" x14ac:dyDescent="0.2">
      <c r="A10" s="14"/>
      <c r="B10" s="14"/>
      <c r="C10" s="14"/>
      <c r="D10" s="14"/>
      <c r="E10" s="14"/>
      <c r="F10" s="14"/>
    </row>
    <row r="11" spans="1:6" ht="30" customHeight="1" x14ac:dyDescent="0.2">
      <c r="A11" s="14"/>
      <c r="B11" s="14"/>
      <c r="C11" s="14"/>
      <c r="D11" s="14"/>
      <c r="E11" s="14"/>
      <c r="F11" s="14"/>
    </row>
    <row r="12" spans="1:6" ht="30" customHeight="1" x14ac:dyDescent="0.2">
      <c r="A12" s="14"/>
      <c r="B12" s="14"/>
      <c r="C12" s="14"/>
      <c r="D12" s="14"/>
      <c r="E12" s="14"/>
      <c r="F12" s="14"/>
    </row>
    <row r="13" spans="1:6" ht="30" customHeight="1" x14ac:dyDescent="0.2">
      <c r="A13" s="14"/>
      <c r="B13" s="14"/>
      <c r="C13" s="14"/>
      <c r="D13" s="14"/>
      <c r="E13" s="14"/>
      <c r="F13" s="14"/>
    </row>
    <row r="14" spans="1:6" ht="30" customHeight="1" x14ac:dyDescent="0.2">
      <c r="A14" s="14"/>
      <c r="B14" s="14"/>
      <c r="C14" s="14"/>
      <c r="D14" s="14"/>
      <c r="E14" s="14"/>
      <c r="F14" s="14"/>
    </row>
    <row r="15" spans="1:6" ht="30" customHeight="1" x14ac:dyDescent="0.2">
      <c r="A15" s="14"/>
      <c r="B15" s="14"/>
      <c r="C15" s="14"/>
      <c r="D15" s="14"/>
      <c r="E15" s="14"/>
      <c r="F15" s="14"/>
    </row>
    <row r="16" spans="1:6" ht="30" customHeight="1" x14ac:dyDescent="0.2">
      <c r="A16" s="14"/>
      <c r="B16" s="14"/>
      <c r="C16" s="14"/>
      <c r="D16" s="14"/>
      <c r="E16" s="14"/>
      <c r="F16" s="14"/>
    </row>
    <row r="17" spans="1:6" ht="30" customHeight="1" x14ac:dyDescent="0.2">
      <c r="A17" s="14"/>
      <c r="B17" s="14"/>
      <c r="C17" s="14"/>
      <c r="D17" s="14"/>
      <c r="E17" s="14"/>
      <c r="F17" s="14"/>
    </row>
    <row r="18" spans="1:6" ht="30" customHeight="1" x14ac:dyDescent="0.2">
      <c r="A18" s="14"/>
      <c r="B18" s="14"/>
      <c r="C18" s="14"/>
      <c r="D18" s="14"/>
      <c r="E18" s="14"/>
      <c r="F18" s="14"/>
    </row>
    <row r="19" spans="1:6" ht="30" customHeight="1" x14ac:dyDescent="0.2">
      <c r="A19" s="14"/>
      <c r="B19" s="14"/>
      <c r="C19" s="14"/>
      <c r="D19" s="14"/>
      <c r="E19" s="14"/>
      <c r="F19" s="14"/>
    </row>
    <row r="20" spans="1:6" ht="30" customHeight="1" x14ac:dyDescent="0.2">
      <c r="A20" s="14"/>
      <c r="B20" s="14"/>
      <c r="C20" s="14"/>
      <c r="D20" s="14"/>
      <c r="E20" s="14"/>
      <c r="F20" s="14"/>
    </row>
    <row r="21" spans="1:6" ht="30" customHeight="1" x14ac:dyDescent="0.2">
      <c r="A21" s="14"/>
      <c r="B21" s="14"/>
      <c r="C21" s="14"/>
      <c r="D21" s="14"/>
      <c r="E21" s="14"/>
      <c r="F21" s="14"/>
    </row>
  </sheetData>
  <mergeCells count="2">
    <mergeCell ref="B1:D1"/>
    <mergeCell ref="F3:F8"/>
  </mergeCells>
  <dataValidations count="3">
    <dataValidation allowBlank="1" showInputMessage="1" showErrorMessage="1" prompt="قم بإنشاء جدول زمني أسبوعي في ورقة العمل هذه. الجدول PivotTable البادئ من الخلية B2 يتم تحديثه تلقائياً" sqref="A1" xr:uid="{00000000-0002-0000-0200-000000000000}"/>
    <dataValidation allowBlank="1" showInputMessage="1" showErrorMessage="1" prompt="يوجد عنوان ورقة العمل هذه في هذه الخلية" sqref="B1:D1" xr:uid="{00000000-0002-0000-0200-000001000000}"/>
    <dataValidation allowBlank="1" showInputMessage="1" showErrorMessage="1" prompt="تلميح الجدول الزمني لأسبوعي:_x000a__x000a_لتحديث الجدول الزمني الأسبوعي، قم بتحديث الجدول الزمني"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rightToLeft="1" zoomScaleNormal="100" workbookViewId="0"/>
  </sheetViews>
  <sheetFormatPr defaultRowHeight="24.95" customHeight="1" x14ac:dyDescent="0.2"/>
  <cols>
    <col min="1" max="1" width="3.5" style="28" customWidth="1"/>
    <col min="2" max="8" width="7.875" style="28" customWidth="1"/>
    <col min="9" max="9" width="2.625" style="28" customWidth="1"/>
    <col min="10" max="16" width="7.875" style="28" customWidth="1"/>
    <col min="17" max="17" width="1.625" style="28" customWidth="1"/>
    <col min="18" max="18" width="16.375" style="28" customWidth="1"/>
    <col min="19" max="19" width="31.625" style="28" customWidth="1"/>
    <col min="20" max="16384" width="9" style="28"/>
  </cols>
  <sheetData>
    <row r="1" spans="1:19" ht="50.25" customHeight="1" x14ac:dyDescent="0.2">
      <c r="A1" s="15"/>
      <c r="B1" s="40" t="s">
        <v>36</v>
      </c>
      <c r="C1" s="40"/>
      <c r="D1" s="40"/>
      <c r="E1" s="40"/>
      <c r="F1" s="40"/>
      <c r="G1" s="40"/>
      <c r="H1" s="40"/>
      <c r="I1" s="40"/>
      <c r="J1" s="40"/>
      <c r="K1" s="40"/>
      <c r="L1" s="40"/>
      <c r="M1" s="40"/>
      <c r="N1" s="40"/>
      <c r="O1" s="40"/>
      <c r="P1" s="40"/>
      <c r="Q1" s="15"/>
      <c r="R1" s="15"/>
    </row>
    <row r="2" spans="1:19" ht="29.25" customHeight="1" x14ac:dyDescent="0.2">
      <c r="A2" s="15"/>
      <c r="B2" s="38" t="str">
        <f ca="1">UPPER(TEXT(بداية_الجدول_الزمني,"MMMM"))</f>
        <v>يناير</v>
      </c>
      <c r="C2" s="38"/>
      <c r="D2" s="2">
        <f ca="1">DAY(DATE(YEAR(بداية_الجدول_الزمني),MONTH(بداية_الجدول_الزمني)+1,1)-1)</f>
        <v>31</v>
      </c>
      <c r="E2" s="2">
        <f ca="1">WEEKDAY(DATE(YEAR(بداية_الجدول_الزمني),MONTH(بداية_الجدول_الزمني),1),1)</f>
        <v>3</v>
      </c>
      <c r="F2" s="20"/>
      <c r="G2" s="20"/>
      <c r="H2" s="20"/>
      <c r="I2" s="15"/>
      <c r="J2" s="38" t="str">
        <f ca="1">UPPER(TEXT(DATE(سنة_الجدول_الزمني,MONTH(بداية_الجدول_الزمني)+1,1),"MMMM"))</f>
        <v>فبراير</v>
      </c>
      <c r="K2" s="38"/>
      <c r="L2" s="2">
        <f ca="1">DAY(DATE(YEAR(بداية_الجدول_الزمني),MONTH(بداية_الجدول_الزمني)+2,1)-1)</f>
        <v>28</v>
      </c>
      <c r="M2" s="2">
        <f ca="1">WEEKDAY(DATE(YEAR(بداية_الجدول_الزمني),MONTH(بداية_الجدول_الزمني)+1,1),1)</f>
        <v>6</v>
      </c>
      <c r="N2" s="20"/>
      <c r="O2" s="20"/>
      <c r="P2" s="20"/>
      <c r="Q2" s="15"/>
      <c r="R2" s="20"/>
    </row>
    <row r="3" spans="1:19" ht="29.25" customHeight="1" x14ac:dyDescent="0.2">
      <c r="A3" s="15"/>
      <c r="B3" s="21" t="s">
        <v>37</v>
      </c>
      <c r="C3" s="22" t="s">
        <v>17</v>
      </c>
      <c r="D3" s="22" t="s">
        <v>19</v>
      </c>
      <c r="E3" s="22" t="s">
        <v>18</v>
      </c>
      <c r="F3" s="22" t="s">
        <v>20</v>
      </c>
      <c r="G3" s="22" t="s">
        <v>21</v>
      </c>
      <c r="H3" s="23" t="s">
        <v>38</v>
      </c>
      <c r="I3" s="15"/>
      <c r="J3" s="21" t="s">
        <v>37</v>
      </c>
      <c r="K3" s="22" t="s">
        <v>17</v>
      </c>
      <c r="L3" s="22" t="s">
        <v>19</v>
      </c>
      <c r="M3" s="22" t="s">
        <v>18</v>
      </c>
      <c r="N3" s="22" t="s">
        <v>20</v>
      </c>
      <c r="O3" s="22" t="s">
        <v>21</v>
      </c>
      <c r="P3" s="23" t="s">
        <v>38</v>
      </c>
      <c r="Q3" s="15"/>
      <c r="R3" s="24" t="s">
        <v>22</v>
      </c>
    </row>
    <row r="4" spans="1:19" ht="29.25" customHeight="1" x14ac:dyDescent="0.2">
      <c r="A4" s="15"/>
      <c r="B4" s="3" t="str">
        <f ca="1">IF($E$2=COLUMN(A$2),1,IF(A4&gt;0,A4+1,""))</f>
        <v/>
      </c>
      <c r="C4" s="4" t="str">
        <f t="shared" ref="C4:H4" ca="1" si="0">IF($E$2=COLUMN(B$2),1,IF(AND(B4&gt;0,B4&lt;&gt;""),B4+1,""))</f>
        <v/>
      </c>
      <c r="D4" s="4">
        <f t="shared" ca="1" si="0"/>
        <v>1</v>
      </c>
      <c r="E4" s="4">
        <f t="shared" ca="1" si="0"/>
        <v>2</v>
      </c>
      <c r="F4" s="4">
        <f t="shared" ca="1" si="0"/>
        <v>3</v>
      </c>
      <c r="G4" s="4">
        <f t="shared" ca="1" si="0"/>
        <v>4</v>
      </c>
      <c r="H4" s="5">
        <f t="shared" ca="1" si="0"/>
        <v>5</v>
      </c>
      <c r="I4" s="15"/>
      <c r="J4" s="3" t="str">
        <f ca="1">IF(M$2=COLUMN(A$2),1,IF(I4&gt;0,I4+1,""))</f>
        <v/>
      </c>
      <c r="K4" s="4" t="str">
        <f ca="1">IF(M$2=COLUMN(B$2),1,IF(AND(J4&gt;0,J4&lt;&gt;""),J4+1,""))</f>
        <v/>
      </c>
      <c r="L4" s="4" t="str">
        <f ca="1">IF(M$2=COLUMN(C$2),1,IF(AND(K4&gt;0,K4&lt;&gt;""),K4+1,""))</f>
        <v/>
      </c>
      <c r="M4" s="4" t="str">
        <f ca="1">IF(M$2=COLUMN(D$2),1,IF(AND(L4&gt;0,L4&lt;&gt;""),L4+1,""))</f>
        <v/>
      </c>
      <c r="N4" s="4" t="str">
        <f ca="1">IF(M$2=COLUMN(E$2),1,IF(AND(M4&gt;0,M4&lt;&gt;""),M4+1,""))</f>
        <v/>
      </c>
      <c r="O4" s="4">
        <f ca="1">IF(M$2=COLUMN(F$2),1,IF(AND(N4&gt;0,N4&lt;&gt;""),N4+1,""))</f>
        <v>1</v>
      </c>
      <c r="P4" s="5">
        <f ca="1">IF(M$2=COLUMN(G$2),1,IF(AND(O4&gt;0,O4&lt;&gt;""),O4+1,""))</f>
        <v>2</v>
      </c>
      <c r="Q4" s="15"/>
      <c r="R4" s="25">
        <f ca="1">YEAR(TODAY())</f>
        <v>2019</v>
      </c>
      <c r="S4" s="37"/>
    </row>
    <row r="5" spans="1:19" ht="29.25" customHeight="1" x14ac:dyDescent="0.2">
      <c r="A5" s="15"/>
      <c r="B5" s="6">
        <f ca="1">H4+1</f>
        <v>6</v>
      </c>
      <c r="C5" s="7">
        <f ca="1">B5+1</f>
        <v>7</v>
      </c>
      <c r="D5" s="7">
        <f t="shared" ref="D5:H5" ca="1" si="1">C5+1</f>
        <v>8</v>
      </c>
      <c r="E5" s="7">
        <f t="shared" ca="1" si="1"/>
        <v>9</v>
      </c>
      <c r="F5" s="7">
        <f t="shared" ca="1" si="1"/>
        <v>10</v>
      </c>
      <c r="G5" s="7">
        <f t="shared" ca="1" si="1"/>
        <v>11</v>
      </c>
      <c r="H5" s="8">
        <f t="shared" ca="1" si="1"/>
        <v>12</v>
      </c>
      <c r="I5" s="15"/>
      <c r="J5" s="6">
        <f ca="1">P4+1</f>
        <v>3</v>
      </c>
      <c r="K5" s="7">
        <f t="shared" ref="K5:P7" ca="1" si="2">J5+1</f>
        <v>4</v>
      </c>
      <c r="L5" s="7">
        <f t="shared" ca="1" si="2"/>
        <v>5</v>
      </c>
      <c r="M5" s="7">
        <f t="shared" ca="1" si="2"/>
        <v>6</v>
      </c>
      <c r="N5" s="7">
        <f t="shared" ca="1" si="2"/>
        <v>7</v>
      </c>
      <c r="O5" s="7">
        <f t="shared" ca="1" si="2"/>
        <v>8</v>
      </c>
      <c r="P5" s="8">
        <f t="shared" ca="1" si="2"/>
        <v>9</v>
      </c>
      <c r="Q5" s="15"/>
      <c r="R5" s="24" t="s">
        <v>39</v>
      </c>
      <c r="S5" s="37"/>
    </row>
    <row r="6" spans="1:19" ht="29.25" customHeight="1" x14ac:dyDescent="0.2">
      <c r="A6" s="15"/>
      <c r="B6" s="6">
        <f t="shared" ref="B6:B7" ca="1" si="3">H5+1</f>
        <v>13</v>
      </c>
      <c r="C6" s="7">
        <f t="shared" ref="C6:H6" ca="1" si="4">B6+1</f>
        <v>14</v>
      </c>
      <c r="D6" s="7">
        <f t="shared" ca="1" si="4"/>
        <v>15</v>
      </c>
      <c r="E6" s="7">
        <f t="shared" ca="1" si="4"/>
        <v>16</v>
      </c>
      <c r="F6" s="7">
        <f t="shared" ca="1" si="4"/>
        <v>17</v>
      </c>
      <c r="G6" s="7">
        <f t="shared" ca="1" si="4"/>
        <v>18</v>
      </c>
      <c r="H6" s="8">
        <f t="shared" ca="1" si="4"/>
        <v>19</v>
      </c>
      <c r="I6" s="15"/>
      <c r="J6" s="6">
        <f ca="1">P5+1</f>
        <v>10</v>
      </c>
      <c r="K6" s="7">
        <f t="shared" ca="1" si="2"/>
        <v>11</v>
      </c>
      <c r="L6" s="7">
        <f t="shared" ca="1" si="2"/>
        <v>12</v>
      </c>
      <c r="M6" s="7">
        <f t="shared" ca="1" si="2"/>
        <v>13</v>
      </c>
      <c r="N6" s="7">
        <f t="shared" ca="1" si="2"/>
        <v>14</v>
      </c>
      <c r="O6" s="7">
        <f t="shared" ca="1" si="2"/>
        <v>15</v>
      </c>
      <c r="P6" s="8">
        <f t="shared" ca="1" si="2"/>
        <v>16</v>
      </c>
      <c r="Q6" s="15"/>
      <c r="R6" s="30">
        <f ca="1">DATE(YEAR(TODAY()),1,6)</f>
        <v>43471</v>
      </c>
      <c r="S6" s="37"/>
    </row>
    <row r="7" spans="1:19" ht="29.25" customHeight="1" x14ac:dyDescent="0.2">
      <c r="A7" s="15"/>
      <c r="B7" s="6">
        <f t="shared" ca="1" si="3"/>
        <v>20</v>
      </c>
      <c r="C7" s="7">
        <f t="shared" ref="C7:H7" ca="1" si="5">B7+1</f>
        <v>21</v>
      </c>
      <c r="D7" s="7">
        <f t="shared" ca="1" si="5"/>
        <v>22</v>
      </c>
      <c r="E7" s="7">
        <f t="shared" ca="1" si="5"/>
        <v>23</v>
      </c>
      <c r="F7" s="7">
        <f t="shared" ca="1" si="5"/>
        <v>24</v>
      </c>
      <c r="G7" s="7">
        <f t="shared" ca="1" si="5"/>
        <v>25</v>
      </c>
      <c r="H7" s="8">
        <f t="shared" ca="1" si="5"/>
        <v>26</v>
      </c>
      <c r="I7" s="15"/>
      <c r="J7" s="6">
        <f ca="1">P6+1</f>
        <v>17</v>
      </c>
      <c r="K7" s="7">
        <f t="shared" ca="1" si="2"/>
        <v>18</v>
      </c>
      <c r="L7" s="7">
        <f t="shared" ca="1" si="2"/>
        <v>19</v>
      </c>
      <c r="M7" s="7">
        <f t="shared" ca="1" si="2"/>
        <v>20</v>
      </c>
      <c r="N7" s="7">
        <f t="shared" ca="1" si="2"/>
        <v>21</v>
      </c>
      <c r="O7" s="7">
        <f t="shared" ca="1" si="2"/>
        <v>22</v>
      </c>
      <c r="P7" s="8">
        <f t="shared" ca="1" si="2"/>
        <v>23</v>
      </c>
      <c r="Q7" s="15"/>
      <c r="R7" s="24" t="s">
        <v>40</v>
      </c>
      <c r="S7" s="37"/>
    </row>
    <row r="8" spans="1:19" ht="29.25" customHeight="1" x14ac:dyDescent="0.2">
      <c r="A8" s="15"/>
      <c r="B8" s="6">
        <f ca="1">IFERROR(IF(H7+1&gt;$D$2,"",H7+1),"")</f>
        <v>27</v>
      </c>
      <c r="C8" s="7">
        <f t="shared" ref="C8:H9" ca="1" si="6">IFERROR(IF(B8+1&gt;$D$2,"",B8+1),"")</f>
        <v>28</v>
      </c>
      <c r="D8" s="7">
        <f t="shared" ca="1" si="6"/>
        <v>29</v>
      </c>
      <c r="E8" s="7">
        <f t="shared" ca="1" si="6"/>
        <v>30</v>
      </c>
      <c r="F8" s="7">
        <f t="shared" ca="1" si="6"/>
        <v>31</v>
      </c>
      <c r="G8" s="7" t="str">
        <f t="shared" ca="1" si="6"/>
        <v/>
      </c>
      <c r="H8" s="8" t="str">
        <f t="shared" ca="1" si="6"/>
        <v/>
      </c>
      <c r="I8" s="15"/>
      <c r="J8" s="6">
        <f ca="1">IFERROR(IF(P7+1&gt;L$2,"",P7+1),"")</f>
        <v>24</v>
      </c>
      <c r="K8" s="7">
        <f ca="1">IFERROR(IF(J8+1&gt;L$2,"",J8+1),"")</f>
        <v>25</v>
      </c>
      <c r="L8" s="7">
        <f ca="1">IFERROR(IF(K8+1&gt;L$2,"",K8+1),"")</f>
        <v>26</v>
      </c>
      <c r="M8" s="7">
        <f ca="1">IFERROR(IF(L8+1&gt;L$2,"",L8+1),"")</f>
        <v>27</v>
      </c>
      <c r="N8" s="7">
        <f ca="1">IFERROR(IF(M8+1&gt;L$2,"",M8+1),"")</f>
        <v>28</v>
      </c>
      <c r="O8" s="7" t="str">
        <f ca="1">IFERROR(IF(N8+1&gt;L$2,"",N8+1),"")</f>
        <v/>
      </c>
      <c r="P8" s="8" t="str">
        <f ca="1">IFERROR(IF(O8+1&gt;L$2,"",O8+1),"")</f>
        <v/>
      </c>
      <c r="Q8" s="15"/>
      <c r="R8" s="30">
        <f ca="1">DATE(YEAR(TODAY()),4,25)</f>
        <v>43580</v>
      </c>
      <c r="S8" s="37"/>
    </row>
    <row r="9" spans="1:19" ht="29.25" customHeight="1" x14ac:dyDescent="0.2">
      <c r="A9" s="15"/>
      <c r="B9" s="9" t="str">
        <f ca="1">IFERROR(IF(H8+1&gt;$D$2,"",H8+1),"")</f>
        <v/>
      </c>
      <c r="C9" s="10" t="str">
        <f t="shared" ca="1" si="6"/>
        <v/>
      </c>
      <c r="D9" s="10" t="str">
        <f t="shared" ca="1" si="6"/>
        <v/>
      </c>
      <c r="E9" s="10" t="str">
        <f t="shared" ca="1" si="6"/>
        <v/>
      </c>
      <c r="F9" s="10" t="str">
        <f t="shared" ca="1" si="6"/>
        <v/>
      </c>
      <c r="G9" s="10" t="str">
        <f t="shared" ca="1" si="6"/>
        <v/>
      </c>
      <c r="H9" s="11" t="str">
        <f t="shared" ca="1" si="6"/>
        <v/>
      </c>
      <c r="I9" s="15"/>
      <c r="J9" s="9" t="str">
        <f ca="1">IFERROR(IF(P8+1&gt;L$2,"",P8+1),"")</f>
        <v/>
      </c>
      <c r="K9" s="10" t="str">
        <f ca="1">IFERROR(IF(J9+1&gt;L$2,"",J9+1),"")</f>
        <v/>
      </c>
      <c r="L9" s="10" t="str">
        <f ca="1">IFERROR(IF(K9+1&gt;L$2,"",K9+1),"")</f>
        <v/>
      </c>
      <c r="M9" s="10" t="str">
        <f ca="1">IFERROR(IF(L9+1&gt;L$2,"",L9+1),"")</f>
        <v/>
      </c>
      <c r="N9" s="10" t="str">
        <f ca="1">IFERROR(IF(M9+1&gt;L$2,"",M9+1),"")</f>
        <v/>
      </c>
      <c r="O9" s="10" t="str">
        <f ca="1">IFERROR(IF(N9+1&gt;L$2,"",N9+1),"")</f>
        <v/>
      </c>
      <c r="P9" s="11" t="str">
        <f ca="1">IFERROR(IF(O9+1&gt;L$2,"",O9+1),"")</f>
        <v/>
      </c>
      <c r="Q9" s="15"/>
      <c r="R9" s="15"/>
      <c r="S9" s="37"/>
    </row>
    <row r="10" spans="1:19" ht="29.25" customHeight="1" x14ac:dyDescent="0.2">
      <c r="A10" s="15"/>
      <c r="B10" s="39" t="str">
        <f ca="1">UPPER(TEXT(DATE(سنة_الجدول_الزمني,MONTH(بداية_الجدول_الزمني)+2,1),"MMMM"))</f>
        <v>مارس</v>
      </c>
      <c r="C10" s="39"/>
      <c r="D10" s="2">
        <f ca="1">DAY(DATE(YEAR(بداية_الجدول_الزمني),MONTH(بداية_الجدول_الزمني)+3,1)-1)</f>
        <v>31</v>
      </c>
      <c r="E10" s="2">
        <f ca="1">WEEKDAY(DATE(YEAR(بداية_الجدول_الزمني),MONTH(بداية_الجدول_الزمني)+2,1),1)</f>
        <v>6</v>
      </c>
      <c r="F10" s="26"/>
      <c r="G10" s="20"/>
      <c r="H10" s="20"/>
      <c r="I10" s="15"/>
      <c r="J10" s="39" t="str">
        <f ca="1">UPPER(TEXT(DATE(سنة_الجدول_الزمني,MONTH(بداية_الجدول_الزمني)+3,1),"MMMM"))</f>
        <v>أبريل</v>
      </c>
      <c r="K10" s="39"/>
      <c r="L10" s="12">
        <f ca="1">DAY(DATE(YEAR(بداية_الجدول_الزمني),MONTH(بداية_الجدول_الزمني)+4,1)-1)</f>
        <v>30</v>
      </c>
      <c r="M10" s="12">
        <f ca="1">WEEKDAY(DATE(YEAR(بداية_الجدول_الزمني),MONTH(بداية_الجدول_الزمني)+3,1),1)</f>
        <v>2</v>
      </c>
      <c r="N10" s="20"/>
      <c r="O10" s="20"/>
      <c r="P10" s="20"/>
      <c r="Q10" s="15"/>
      <c r="R10" s="15"/>
    </row>
    <row r="11" spans="1:19" ht="29.25" customHeight="1" x14ac:dyDescent="0.2">
      <c r="A11" s="15"/>
      <c r="B11" s="21" t="s">
        <v>37</v>
      </c>
      <c r="C11" s="22" t="s">
        <v>17</v>
      </c>
      <c r="D11" s="22" t="s">
        <v>19</v>
      </c>
      <c r="E11" s="22" t="s">
        <v>18</v>
      </c>
      <c r="F11" s="22" t="s">
        <v>20</v>
      </c>
      <c r="G11" s="22" t="s">
        <v>21</v>
      </c>
      <c r="H11" s="23" t="s">
        <v>38</v>
      </c>
      <c r="I11" s="15"/>
      <c r="J11" s="21" t="s">
        <v>37</v>
      </c>
      <c r="K11" s="22" t="s">
        <v>17</v>
      </c>
      <c r="L11" s="22" t="s">
        <v>19</v>
      </c>
      <c r="M11" s="22" t="s">
        <v>18</v>
      </c>
      <c r="N11" s="22" t="s">
        <v>20</v>
      </c>
      <c r="O11" s="22" t="s">
        <v>21</v>
      </c>
      <c r="P11" s="23" t="s">
        <v>38</v>
      </c>
      <c r="Q11" s="15"/>
      <c r="R11" s="15"/>
    </row>
    <row r="12" spans="1:19" ht="29.25" customHeight="1" x14ac:dyDescent="0.2">
      <c r="A12" s="15"/>
      <c r="B12" s="3" t="str">
        <f ca="1">IF($E$10=COLUMN(A$2),1,IF(A12&gt;0,A12+1,""))</f>
        <v/>
      </c>
      <c r="C12" s="4" t="str">
        <f ca="1">IF($E$10=COLUMN(B$2),1,IF(AND(B12&gt;0,B12&lt;&gt;""),B12+1,""))</f>
        <v/>
      </c>
      <c r="D12" s="4" t="str">
        <f t="shared" ref="D12:H12" ca="1" si="7">IF($E$10=COLUMN(C$2),1,IF(AND(C12&gt;0,C12&lt;&gt;""),C12+1,""))</f>
        <v/>
      </c>
      <c r="E12" s="4" t="str">
        <f t="shared" ca="1" si="7"/>
        <v/>
      </c>
      <c r="F12" s="4" t="str">
        <f t="shared" ca="1" si="7"/>
        <v/>
      </c>
      <c r="G12" s="4">
        <f t="shared" ca="1" si="7"/>
        <v>1</v>
      </c>
      <c r="H12" s="13">
        <f t="shared" ca="1" si="7"/>
        <v>2</v>
      </c>
      <c r="I12" s="27"/>
      <c r="J12" s="3" t="str">
        <f ca="1">IF($M$10=COLUMN(A$2),1,IF(I12&gt;0,I12+1,""))</f>
        <v/>
      </c>
      <c r="K12" s="4">
        <f ca="1">IF($M$10=COLUMN(B$2),1,IF(AND(J12&gt;0,J12&lt;&gt;""),J12+1,""))</f>
        <v>1</v>
      </c>
      <c r="L12" s="4">
        <f t="shared" ref="L12:P12" ca="1" si="8">IF($M$10=COLUMN(C$2),1,IF(AND(K12&gt;0,K12&lt;&gt;""),K12+1,""))</f>
        <v>2</v>
      </c>
      <c r="M12" s="4">
        <f t="shared" ca="1" si="8"/>
        <v>3</v>
      </c>
      <c r="N12" s="4">
        <f t="shared" ca="1" si="8"/>
        <v>4</v>
      </c>
      <c r="O12" s="4">
        <f t="shared" ca="1" si="8"/>
        <v>5</v>
      </c>
      <c r="P12" s="5">
        <f t="shared" ca="1" si="8"/>
        <v>6</v>
      </c>
      <c r="Q12" s="15"/>
      <c r="R12" s="15"/>
    </row>
    <row r="13" spans="1:19" ht="29.25" customHeight="1" x14ac:dyDescent="0.2">
      <c r="A13" s="15"/>
      <c r="B13" s="6">
        <f ca="1">H12+1</f>
        <v>3</v>
      </c>
      <c r="C13" s="7">
        <f ca="1">B13+1</f>
        <v>4</v>
      </c>
      <c r="D13" s="7">
        <f t="shared" ref="D13:H13" ca="1" si="9">C13+1</f>
        <v>5</v>
      </c>
      <c r="E13" s="7">
        <f t="shared" ca="1" si="9"/>
        <v>6</v>
      </c>
      <c r="F13" s="7">
        <f t="shared" ca="1" si="9"/>
        <v>7</v>
      </c>
      <c r="G13" s="7">
        <f t="shared" ca="1" si="9"/>
        <v>8</v>
      </c>
      <c r="H13" s="8">
        <f t="shared" ca="1" si="9"/>
        <v>9</v>
      </c>
      <c r="I13" s="15"/>
      <c r="J13" s="6">
        <f ca="1">P12+1</f>
        <v>7</v>
      </c>
      <c r="K13" s="7">
        <f ca="1">J13+1</f>
        <v>8</v>
      </c>
      <c r="L13" s="7">
        <f t="shared" ref="L13:P13" ca="1" si="10">K13+1</f>
        <v>9</v>
      </c>
      <c r="M13" s="7">
        <f t="shared" ca="1" si="10"/>
        <v>10</v>
      </c>
      <c r="N13" s="7">
        <f t="shared" ca="1" si="10"/>
        <v>11</v>
      </c>
      <c r="O13" s="7">
        <f t="shared" ca="1" si="10"/>
        <v>12</v>
      </c>
      <c r="P13" s="8">
        <f t="shared" ca="1" si="10"/>
        <v>13</v>
      </c>
      <c r="Q13" s="15"/>
      <c r="R13" s="15"/>
    </row>
    <row r="14" spans="1:19" ht="29.25" customHeight="1" x14ac:dyDescent="0.2">
      <c r="A14" s="15"/>
      <c r="B14" s="6">
        <f t="shared" ref="B14:B15" ca="1" si="11">H13+1</f>
        <v>10</v>
      </c>
      <c r="C14" s="7">
        <f t="shared" ref="C14:H14" ca="1" si="12">B14+1</f>
        <v>11</v>
      </c>
      <c r="D14" s="7">
        <f t="shared" ca="1" si="12"/>
        <v>12</v>
      </c>
      <c r="E14" s="7">
        <f t="shared" ca="1" si="12"/>
        <v>13</v>
      </c>
      <c r="F14" s="7">
        <f t="shared" ca="1" si="12"/>
        <v>14</v>
      </c>
      <c r="G14" s="7">
        <f t="shared" ca="1" si="12"/>
        <v>15</v>
      </c>
      <c r="H14" s="8">
        <f t="shared" ca="1" si="12"/>
        <v>16</v>
      </c>
      <c r="I14" s="15"/>
      <c r="J14" s="6">
        <f t="shared" ref="J14:J15" ca="1" si="13">P13+1</f>
        <v>14</v>
      </c>
      <c r="K14" s="7">
        <f t="shared" ref="K14:P14" ca="1" si="14">J14+1</f>
        <v>15</v>
      </c>
      <c r="L14" s="7">
        <f t="shared" ca="1" si="14"/>
        <v>16</v>
      </c>
      <c r="M14" s="7">
        <f t="shared" ca="1" si="14"/>
        <v>17</v>
      </c>
      <c r="N14" s="7">
        <f t="shared" ca="1" si="14"/>
        <v>18</v>
      </c>
      <c r="O14" s="7">
        <f t="shared" ca="1" si="14"/>
        <v>19</v>
      </c>
      <c r="P14" s="8">
        <f t="shared" ca="1" si="14"/>
        <v>20</v>
      </c>
      <c r="Q14" s="15"/>
      <c r="R14" s="15"/>
    </row>
    <row r="15" spans="1:19" ht="29.25" customHeight="1" x14ac:dyDescent="0.2">
      <c r="A15" s="15"/>
      <c r="B15" s="6">
        <f t="shared" ca="1" si="11"/>
        <v>17</v>
      </c>
      <c r="C15" s="7">
        <f t="shared" ref="C15:H15" ca="1" si="15">B15+1</f>
        <v>18</v>
      </c>
      <c r="D15" s="7">
        <f t="shared" ca="1" si="15"/>
        <v>19</v>
      </c>
      <c r="E15" s="7">
        <f t="shared" ca="1" si="15"/>
        <v>20</v>
      </c>
      <c r="F15" s="7">
        <f t="shared" ca="1" si="15"/>
        <v>21</v>
      </c>
      <c r="G15" s="7">
        <f t="shared" ca="1" si="15"/>
        <v>22</v>
      </c>
      <c r="H15" s="8">
        <f t="shared" ca="1" si="15"/>
        <v>23</v>
      </c>
      <c r="I15" s="15"/>
      <c r="J15" s="6">
        <f t="shared" ca="1" si="13"/>
        <v>21</v>
      </c>
      <c r="K15" s="7">
        <f t="shared" ref="K15:P15" ca="1" si="16">J15+1</f>
        <v>22</v>
      </c>
      <c r="L15" s="7">
        <f t="shared" ca="1" si="16"/>
        <v>23</v>
      </c>
      <c r="M15" s="7">
        <f t="shared" ca="1" si="16"/>
        <v>24</v>
      </c>
      <c r="N15" s="7">
        <f t="shared" ca="1" si="16"/>
        <v>25</v>
      </c>
      <c r="O15" s="7">
        <f t="shared" ca="1" si="16"/>
        <v>26</v>
      </c>
      <c r="P15" s="8">
        <f t="shared" ca="1" si="16"/>
        <v>27</v>
      </c>
      <c r="Q15" s="15"/>
      <c r="R15" s="15"/>
    </row>
    <row r="16" spans="1:19" ht="29.25" customHeight="1" x14ac:dyDescent="0.2">
      <c r="A16" s="15"/>
      <c r="B16" s="6">
        <f ca="1">IFERROR(IF(H15+1&gt;$D$10,"",H15+1),"")</f>
        <v>24</v>
      </c>
      <c r="C16" s="7">
        <f ca="1">IFERROR(IF(B16+1&gt;$D$10,"",B16+1),"")</f>
        <v>25</v>
      </c>
      <c r="D16" s="7">
        <f t="shared" ref="D16:H16" ca="1" si="17">IFERROR(IF(C16+1&gt;$D$10,"",C16+1),"")</f>
        <v>26</v>
      </c>
      <c r="E16" s="7">
        <f t="shared" ca="1" si="17"/>
        <v>27</v>
      </c>
      <c r="F16" s="7">
        <f t="shared" ca="1" si="17"/>
        <v>28</v>
      </c>
      <c r="G16" s="7">
        <f t="shared" ca="1" si="17"/>
        <v>29</v>
      </c>
      <c r="H16" s="8">
        <f t="shared" ca="1" si="17"/>
        <v>30</v>
      </c>
      <c r="I16" s="15"/>
      <c r="J16" s="6">
        <f ca="1">IFERROR(IF(P15+1&gt;$L$10,"",P15+1),"")</f>
        <v>28</v>
      </c>
      <c r="K16" s="7">
        <f ca="1">IFERROR(IF(J16+1&gt;$L$10,"",J16+1),"")</f>
        <v>29</v>
      </c>
      <c r="L16" s="7">
        <f t="shared" ref="L16:P16" ca="1" si="18">IFERROR(IF(K16+1&gt;$L$10,"",K16+1),"")</f>
        <v>30</v>
      </c>
      <c r="M16" s="7" t="str">
        <f t="shared" ca="1" si="18"/>
        <v/>
      </c>
      <c r="N16" s="7" t="str">
        <f t="shared" ca="1" si="18"/>
        <v/>
      </c>
      <c r="O16" s="7" t="str">
        <f t="shared" ca="1" si="18"/>
        <v/>
      </c>
      <c r="P16" s="8" t="str">
        <f t="shared" ca="1" si="18"/>
        <v/>
      </c>
      <c r="Q16" s="15"/>
      <c r="R16" s="15"/>
    </row>
    <row r="17" spans="1:18" ht="29.25" customHeight="1" x14ac:dyDescent="0.2">
      <c r="A17" s="15"/>
      <c r="B17" s="9">
        <f ca="1">IFERROR(IF(H16+1&gt;$D$10,"",H16+1),"")</f>
        <v>31</v>
      </c>
      <c r="C17" s="10" t="str">
        <f ca="1">IFERROR(IF(B17+1&gt;$D$10,"",B17+1),"")</f>
        <v/>
      </c>
      <c r="D17" s="10" t="str">
        <f t="shared" ref="D17:H17" ca="1" si="19">IFERROR(IF(C17+1&gt;$D$10,"",C17+1),"")</f>
        <v/>
      </c>
      <c r="E17" s="10" t="str">
        <f t="shared" ca="1" si="19"/>
        <v/>
      </c>
      <c r="F17" s="10" t="str">
        <f t="shared" ca="1" si="19"/>
        <v/>
      </c>
      <c r="G17" s="10" t="str">
        <f t="shared" ca="1" si="19"/>
        <v/>
      </c>
      <c r="H17" s="11" t="str">
        <f t="shared" ca="1" si="19"/>
        <v/>
      </c>
      <c r="I17" s="15"/>
      <c r="J17" s="9" t="str">
        <f ca="1">IFERROR(IF(P16+1&gt;$L$10,"",P16+1),"")</f>
        <v/>
      </c>
      <c r="K17" s="10" t="str">
        <f ca="1">IFERROR(IF(J17+1&gt;$L$10,"",J17+1),"")</f>
        <v/>
      </c>
      <c r="L17" s="10" t="str">
        <f t="shared" ref="L17:P17" ca="1" si="20">IFERROR(IF(K17+1&gt;$L$10,"",K17+1),"")</f>
        <v/>
      </c>
      <c r="M17" s="10" t="str">
        <f t="shared" ca="1" si="20"/>
        <v/>
      </c>
      <c r="N17" s="10" t="str">
        <f t="shared" ca="1" si="20"/>
        <v/>
      </c>
      <c r="O17" s="10" t="str">
        <f t="shared" ca="1" si="20"/>
        <v/>
      </c>
      <c r="P17" s="11" t="str">
        <f t="shared" ca="1" si="20"/>
        <v/>
      </c>
      <c r="Q17" s="15"/>
      <c r="R17" s="15"/>
    </row>
  </sheetData>
  <mergeCells count="6">
    <mergeCell ref="S4:S9"/>
    <mergeCell ref="B1:P1"/>
    <mergeCell ref="B2:C2"/>
    <mergeCell ref="J2:K2"/>
    <mergeCell ref="B10:C10"/>
    <mergeCell ref="J10:K10"/>
  </mergeCells>
  <dataValidations xWindow="98" yWindow="315" count="23">
    <dataValidation allowBlank="1" showInputMessage="1" showErrorMessage="1" prompt="قم بإنشاء &quot;تقويم الفصل الدراسي&quot; في ورقة العمل هذه. أدخل السنة في الخلية R4 وتاريخ البدء في R6 وتاريخ الانتهاء في الخلية R8. يتم تحديث تقويم مكوّن من أربعة أشهر تلقائياً" sqref="A1" xr:uid="{00000000-0002-0000-0300-000000000000}"/>
    <dataValidation allowBlank="1" showInputMessage="1" showErrorMessage="1" prompt="أدخل &quot;السنة&quot; في الخلية الموجودة أدناه" sqref="R3" xr:uid="{00000000-0002-0000-0300-000001000000}"/>
    <dataValidation allowBlank="1" showInputMessage="1" showErrorMessage="1" prompt="أدخل السنة في هذه الخلية" sqref="R4" xr:uid="{00000000-0002-0000-0300-000002000000}"/>
    <dataValidation allowBlank="1" showInputMessage="1" showErrorMessage="1" prompt="أدخل &quot;تاريخ البدء&quot; في الخلية أدناه" sqref="R5" xr:uid="{00000000-0002-0000-0300-000003000000}"/>
    <dataValidation allowBlank="1" showInputMessage="1" showErrorMessage="1" prompt="أدخل &quot;تاريخ البدء&quot; في هذه الخلية" sqref="R6" xr:uid="{00000000-0002-0000-0300-000004000000}"/>
    <dataValidation allowBlank="1" showInputMessage="1" showErrorMessage="1" prompt="أدخل &quot;تاريخ الانتهاء&quot; في الخلية أدناه" sqref="R7" xr:uid="{00000000-0002-0000-0300-000005000000}"/>
    <dataValidation allowBlank="1" showInputMessage="1" showErrorMessage="1" prompt="أدخل &quot;تاريخ الانتهاء&quot; في هذه الخلية" sqref="R8" xr:uid="{00000000-0002-0000-0300-000006000000}"/>
    <dataValidation allowBlank="1" showInputMessage="1" showErrorMessage="1" prompt="يوجد التقويم لهذا الشهر في الخلايا B3 حتى H9 أدناه. يظهر الشهر التالي في الخلايا J3 حتى P9. يظهر الشهر الثالث في الخلايا B11 خلال H17. يظهر الشهر الرابع في الخلايا J11 حتى P17" sqref="B2:C2" xr:uid="{00000000-0002-0000-0300-000007000000}"/>
    <dataValidation allowBlank="1" showInputMessage="1" showErrorMessage="1" prompt="تحتوي الخلايا B3 حتى H3 على أسماء أيام الأسبوع أعلاه. تحتوي هذه الخلية على يوم بداية الأسبوع" sqref="B3" xr:uid="{00000000-0002-0000-0300-000008000000}"/>
    <dataValidation allowBlank="1" showInputMessage="1" showErrorMessage="1" prompt="يتم تحديث تقويم الأيام للشهر تلقائياً في الخلايا B4 حتى H9. التواريخ ذات مواعيد التسليم النهائي سيتم تمييزها باللون RGB R=222 G=56 B=0  " sqref="B4" xr:uid="{00000000-0002-0000-0300-000009000000}"/>
    <dataValidation allowBlank="1" showInputMessage="1" showErrorMessage="1" prompt="يوجد تقويم هذا الشهر في الخلايا أدناه. تحتوي الخلايا من J3 إلى P3 على أسماء أيام الأسبوع لهذا التقويم" sqref="J2:K2" xr:uid="{00000000-0002-0000-0300-00000A000000}"/>
    <dataValidation allowBlank="1" showInputMessage="1" showErrorMessage="1" prompt="تحتوي الخلايا J11 حتى P11 على أسماء أيام الأسبوع أعلاه. تحتوي هذه الخلية على يوم بداية الأسبوع" sqref="J11" xr:uid="{00000000-0002-0000-0300-00000B000000}"/>
    <dataValidation allowBlank="1" showInputMessage="1" showErrorMessage="1" prompt="يتم تحديث تقويم الأيام للشهر تلقائياً في الخلايا J4 حتى P9. التواريخ ذات مواعيد التسليم النهائي سيتم تمييزها باللون RGB R=222 G=56 B=0  " sqref="J4" xr:uid="{00000000-0002-0000-0300-00000C000000}"/>
    <dataValidation allowBlank="1" showInputMessage="1" showErrorMessage="1" prompt="يوجد تقويم هذا الشهر في الخلايا أدناه. تحتوي الخلايا من B11 إلى H11 على أسماء أيام الأسبوع لهذا التقويم" sqref="B10:C10" xr:uid="{00000000-0002-0000-0300-00000D000000}"/>
    <dataValidation allowBlank="1" showInputMessage="1" showErrorMessage="1" prompt="يتم تحديث تقويم الأيام للشهر تلقائياً في الخلايا B12 حتى H17. التواريخ ذات مواعيد التسليم النهائي سيتم تمييزها باللون RGB R=222 G=56 B=0  " sqref="B12" xr:uid="{00000000-0002-0000-0300-00000E000000}"/>
    <dataValidation allowBlank="1" showInputMessage="1" showErrorMessage="1" prompt="يوجد تقويم هذا الشهر في الخلايا أدناه. تحتوي الخلايا من J11 إلى P11 على أسماء أيام الأسبوع لهذا التقويم_x000a_" sqref="J10:K10" xr:uid="{00000000-0002-0000-0300-00000F000000}"/>
    <dataValidation allowBlank="1" showInputMessage="1" showErrorMessage="1" prompt="يتم تحديث أيام التقويم للشهر تلقائياً في الخلايا J12 حتى P17. التواريخ ذات مواعيد التسليم النهائية سيتم تمييزها باللون RGB R=222 G=56 B=0  " sqref="J12" xr:uid="{00000000-0002-0000-0300-000010000000}"/>
    <dataValidation allowBlank="1" showInputMessage="1" showErrorMessage="1" prompt="تلميح تقويم الفصل الدراسي:_x000a__x000a_أدخل التاريخ، وتاريخ البدء وتاريخ الانتهاء لعرض جدول زمني مكوّن من أربعة أشهر._x000a__x000a_تظهر الأيام ذات مواعيد التسليم النهائية باللون R=222‏، G=56‏، B=0" sqref="S4:S9" xr:uid="{00000000-0002-0000-0300-000011000000}"/>
    <dataValidation allowBlank="1" showInputMessage="1" showErrorMessage="1" prompt="توجد صيغة لإنشاء أيام معينة في الشهر في هذه الخلية. لا تحذف هذا المحتوى" sqref="D2 L2 D10 L10" xr:uid="{00000000-0002-0000-0300-000012000000}"/>
    <dataValidation allowBlank="1" showInputMessage="1" showErrorMessage="1" prompt="توجد صيغة لإنشاء الأسابيع في الشهر في هذه الخلية. لا تحذف هذا المحتوى" sqref="E2 M2 E10 M10" xr:uid="{00000000-0002-0000-0300-000013000000}"/>
    <dataValidation allowBlank="1" showInputMessage="1" showErrorMessage="1" prompt="عنوان ورقة العمل هذه في هذه الخلية. يوجد تقويم مكوّن من أربعة أشهر في الخلايا أدناه. يوجد تلميح في الخلية S4" sqref="B1:P1" xr:uid="{00000000-0002-0000-0300-000014000000}"/>
    <dataValidation allowBlank="1" showInputMessage="1" showErrorMessage="1" prompt="تحتوي الخلايا J3 حتى P3 على أسماء أيام الأسبوع أعلاه. تحتوي هذه الخلية على يوم بداية الأسبوع" sqref="J3" xr:uid="{00000000-0002-0000-0300-000015000000}"/>
    <dataValidation allowBlank="1" showInputMessage="1" showErrorMessage="1" prompt="تحتوي الخلايا B11 حتى H11 على أسماء أيام الأسبوع أعلاه. تحتوي هذه الخلية على يوم بداية الأسبوع" sqref="B11" xr:uid="{00000000-0002-0000-0300-000016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"&amp;$R$4),'المواعيد النهائية'!$G:$G,0)&gt;0)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"&amp;$R$4),'المواعيد النهائية'!$G:$G,0)&gt;0)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"&amp;$R$4),'المواعيد النهائية'!$G:$G,0))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"&amp;$R$4),'المواعيد النهائية'!$G:$G,0)&gt;0)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4</vt:i4>
      </vt:variant>
      <vt:variant>
        <vt:lpstr>النطاقات المسماة</vt:lpstr>
      </vt:variant>
      <vt:variant>
        <vt:i4>13</vt:i4>
      </vt:variant>
    </vt:vector>
  </HeadingPairs>
  <TitlesOfParts>
    <vt:vector size="17" baseType="lpstr">
      <vt:lpstr>قائمة الصفوف</vt:lpstr>
      <vt:lpstr>المواعيد النهائية</vt:lpstr>
      <vt:lpstr>الجدول الأسبوعي</vt:lpstr>
      <vt:lpstr>تقويم الفصل الدراسي</vt:lpstr>
      <vt:lpstr>'الجدول الأسبوعي'!Print_Area</vt:lpstr>
      <vt:lpstr>'المواعيد النهائية'!Print_Area</vt:lpstr>
      <vt:lpstr>'تقويم الفصل الدراسي'!Print_Area</vt:lpstr>
      <vt:lpstr>'قائمة الصفوف'!Print_Area</vt:lpstr>
      <vt:lpstr>'الجدول الأسبوعي'!Print_Titles</vt:lpstr>
      <vt:lpstr>'المواعيد النهائية'!Print_Titles</vt:lpstr>
      <vt:lpstr>'قائمة الصفوف'!Print_Titles</vt:lpstr>
      <vt:lpstr>الجدول_الزمني_للفصل_الدراسي</vt:lpstr>
      <vt:lpstr>أيام_الأسبوع</vt:lpstr>
      <vt:lpstr>بداية_الجدول_الزمني</vt:lpstr>
      <vt:lpstr>سنة_الجدول_الزمني</vt:lpstr>
      <vt:lpstr>قائمة_الصفوف</vt:lpstr>
      <vt:lpstr>نهاية_الجدول_الزمني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2018-02-18T21:40:39Z</dcterms:created>
  <dcterms:modified xsi:type="dcterms:W3CDTF">2019-05-27T07:58:57Z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